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585" yWindow="-195" windowWidth="17250" windowHeight="7500"/>
  </bookViews>
  <sheets>
    <sheet name="Podrobný rozpočet" sheetId="1" r:id="rId1"/>
    <sheet name="Limity" sheetId="2" r:id="rId2"/>
    <sheet name="ciselniky" sheetId="3" state="hidden" r:id="rId3"/>
    <sheet name="intenzita" sheetId="4" state="hidden" r:id="rId4"/>
    <sheet name="komentár k tabuľke" sheetId="5" r:id="rId5"/>
  </sheets>
  <definedNames>
    <definedName name="_xlnm.Print_Area" localSheetId="1">Limity!$A$1:$K$26</definedName>
    <definedName name="_xlnm.Print_Area" localSheetId="0">'Podrobný rozpočet'!$A$1:$P$100</definedName>
    <definedName name="stanovenie_ceny">ciselniky!$B$1:$B$6</definedName>
    <definedName name="stanovenie_ceny1">ciselniky!$B$1:$B$7</definedName>
    <definedName name="vydavky">ciselniky!$A$1:$A$10</definedName>
    <definedName name="Z_1247E39F_E8E7_4C3D_B27E_2D2373E01C46_.wvu.Cols" localSheetId="1" hidden="1">Limity!$G:$XFD</definedName>
    <definedName name="Z_1247E39F_E8E7_4C3D_B27E_2D2373E01C46_.wvu.Cols" localSheetId="0" hidden="1">'Podrobný rozpočet'!$N:$XFD</definedName>
    <definedName name="Z_1247E39F_E8E7_4C3D_B27E_2D2373E01C46_.wvu.PrintArea" localSheetId="0" hidden="1">'Podrobný rozpočet'!$A$2:$P$100</definedName>
    <definedName name="Z_1247E39F_E8E7_4C3D_B27E_2D2373E01C46_.wvu.Rows" localSheetId="1" hidden="1">Limity!$15:$1048576,Limity!$14:$14</definedName>
  </definedNames>
  <calcPr calcId="145621"/>
  <customWorkbookViews>
    <customWorkbookView name="maros.janovic - osobné zobrazenie" guid="{1247E39F-E8E7-4C3D-B27E-2D2373E01C46}" mergeInterval="0" personalView="1" maximized="1" xWindow="1" yWindow="1" windowWidth="1920" windowHeight="850" activeSheetId="1"/>
  </customWorkbookViews>
</workbook>
</file>

<file path=xl/calcChain.xml><?xml version="1.0" encoding="utf-8"?>
<calcChain xmlns="http://schemas.openxmlformats.org/spreadsheetml/2006/main">
  <c r="J81" i="1" l="1"/>
  <c r="J83" i="1" s="1"/>
  <c r="J66" i="1"/>
  <c r="J54" i="1"/>
  <c r="J42" i="1"/>
  <c r="J30" i="1"/>
  <c r="J18" i="1"/>
  <c r="J68" i="1" l="1"/>
  <c r="J85" i="1"/>
  <c r="D6" i="2"/>
  <c r="I18" i="1" l="1"/>
  <c r="G57" i="1" l="1"/>
  <c r="H57" i="1" s="1"/>
  <c r="G58" i="1"/>
  <c r="H58" i="1" s="1"/>
  <c r="G59" i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I66" i="1"/>
  <c r="I54" i="1"/>
  <c r="G66" i="1" l="1"/>
  <c r="H59" i="1"/>
  <c r="H66" i="1" s="1"/>
  <c r="G73" i="1" l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72" i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45" i="1"/>
  <c r="H45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33" i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21" i="1"/>
  <c r="I30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9" i="1"/>
  <c r="H9" i="1" s="1"/>
  <c r="H21" i="1" l="1"/>
  <c r="H73" i="1"/>
  <c r="H33" i="1"/>
  <c r="H42" i="1" s="1"/>
  <c r="I42" i="1"/>
  <c r="H72" i="1"/>
  <c r="G18" i="1"/>
  <c r="G81" i="1"/>
  <c r="G83" i="1" s="1"/>
  <c r="H54" i="1"/>
  <c r="G54" i="1"/>
  <c r="G42" i="1"/>
  <c r="G30" i="1"/>
  <c r="H30" i="1"/>
  <c r="H18" i="1"/>
  <c r="H81" i="1" l="1"/>
  <c r="H83" i="1" s="1"/>
  <c r="I68" i="1"/>
  <c r="D12" i="2"/>
  <c r="E12" i="2" s="1"/>
  <c r="I81" i="1"/>
  <c r="I83" i="1" s="1"/>
  <c r="G68" i="1"/>
  <c r="G85" i="1" s="1"/>
  <c r="H68" i="1"/>
  <c r="H85" i="1" s="1"/>
  <c r="I85" i="1" l="1"/>
  <c r="C88" i="1" s="1"/>
  <c r="D11" i="2" l="1"/>
  <c r="E11" i="2" s="1"/>
  <c r="D10" i="2"/>
  <c r="E10" i="2" s="1"/>
  <c r="D5" i="2"/>
  <c r="D7" i="2" s="1"/>
  <c r="E7" i="2" s="1"/>
  <c r="D9" i="2"/>
  <c r="E9" i="2" s="1"/>
  <c r="D8" i="2" l="1"/>
</calcChain>
</file>

<file path=xl/comments1.xml><?xml version="1.0" encoding="utf-8"?>
<comments xmlns="http://schemas.openxmlformats.org/spreadsheetml/2006/main">
  <authors>
    <author>matus.krncok</author>
    <author>Šebová Petra</author>
  </authors>
  <commentList>
    <comment ref="H8" authorId="0">
      <text>
        <r>
          <rPr>
            <b/>
            <sz val="8"/>
            <color indexed="81"/>
            <rFont val="Tahoma"/>
            <family val="2"/>
            <charset val="238"/>
          </rPr>
          <t>:</t>
        </r>
        <r>
          <rPr>
            <sz val="8"/>
            <color indexed="81"/>
            <rFont val="Tahoma"/>
            <family val="2"/>
            <charset val="238"/>
          </rPr>
          <t xml:space="preserve">
V prípade výdavkov, na ktoré nie je možné uplatnenie odpočtu DPH (napr. pre skupinu výdavkov 521 mzdové výdavky a 512 cestovné výdavky) si </t>
        </r>
        <r>
          <rPr>
            <b/>
            <i/>
            <sz val="8"/>
            <color indexed="81"/>
            <rFont val="Tahoma"/>
            <family val="2"/>
            <charset val="238"/>
          </rPr>
          <t xml:space="preserve">prijímateľ upraví vzorec </t>
        </r>
        <r>
          <rPr>
            <sz val="8"/>
            <color indexed="81"/>
            <rFont val="Tahoma"/>
            <family val="2"/>
            <charset val="238"/>
          </rPr>
          <t>v stĺpci "H" tak, že z pôvodného vzorca napr. v riadku 11:
=ROUND(G11;G19*</t>
        </r>
        <r>
          <rPr>
            <b/>
            <sz val="8"/>
            <color indexed="81"/>
            <rFont val="Tahoma"/>
            <family val="2"/>
            <charset val="238"/>
          </rPr>
          <t>1,2</t>
        </r>
        <r>
          <rPr>
            <sz val="8"/>
            <color indexed="81"/>
            <rFont val="Tahoma"/>
            <family val="2"/>
            <charset val="238"/>
          </rPr>
          <t>;2) 
vymaže desatinné miesto a nový, platný vzorec bude:
=ROUND(G11;G19*</t>
        </r>
        <r>
          <rPr>
            <b/>
            <sz val="8"/>
            <color indexed="81"/>
            <rFont val="Tahoma"/>
            <family val="2"/>
            <charset val="238"/>
          </rPr>
          <t>1</t>
        </r>
        <r>
          <rPr>
            <sz val="8"/>
            <color indexed="81"/>
            <rFont val="Tahoma"/>
            <family val="2"/>
            <charset val="238"/>
          </rPr>
          <t xml:space="preserve">;2) 
</t>
        </r>
        <r>
          <rPr>
            <b/>
            <i/>
            <sz val="8"/>
            <color indexed="81"/>
            <rFont val="Tahoma"/>
            <family val="2"/>
            <charset val="238"/>
          </rPr>
          <t>Výsledkom zmeny musí byť rovnako vysoká cena s DPH ako cena bez DPH</t>
        </r>
        <r>
          <rPr>
            <sz val="8"/>
            <color indexed="81"/>
            <rFont val="Tahoma"/>
            <family val="2"/>
            <charset val="238"/>
          </rPr>
          <t xml:space="preserve">.
</t>
        </r>
      </text>
    </comment>
    <comment ref="C87" authorId="1">
      <text>
        <r>
          <rPr>
            <b/>
            <sz val="9"/>
            <color indexed="81"/>
            <rFont val="Tahoma"/>
            <family val="2"/>
            <charset val="238"/>
          </rPr>
          <t>:</t>
        </r>
        <r>
          <rPr>
            <sz val="9"/>
            <color indexed="81"/>
            <rFont val="Tahoma"/>
            <family val="2"/>
            <charset val="238"/>
          </rPr>
          <t xml:space="preserve">
prijímateľ vyplní intenzitu pomoci, pričom tá nesmie byť vyššia ako maximálna intenzita pomoci.
                           VRR          MRR
Mikro podnik          95%          95%
Malý podnik           75%          85%
Stredný podnik       55%          75%
</t>
        </r>
        <r>
          <rPr>
            <b/>
            <sz val="9"/>
            <color indexed="81"/>
            <rFont val="Tahoma"/>
            <family val="2"/>
            <charset val="238"/>
          </rPr>
          <t>Výšku intenzity pomoci si môže</t>
        </r>
        <r>
          <rPr>
            <b/>
            <i/>
            <sz val="9"/>
            <color indexed="81"/>
            <rFont val="Tahoma"/>
            <family val="2"/>
            <charset val="238"/>
          </rPr>
          <t xml:space="preserve"> prijímateľ uviesť aj nižšiu ako maximálnu</t>
        </r>
        <r>
          <rPr>
            <sz val="9"/>
            <color indexed="81"/>
            <rFont val="Tahoma"/>
            <family val="2"/>
            <charset val="238"/>
          </rPr>
          <t>, v zmysle Hodnotiacich a výberových kritérií (kritérium 4.6 Spolufinancovanie výdavkov nad rámec minimálneho spolufinancovania podľa schémy pomoci).</t>
        </r>
      </text>
    </comment>
  </commentList>
</comments>
</file>

<file path=xl/sharedStrings.xml><?xml version="1.0" encoding="utf-8"?>
<sst xmlns="http://schemas.openxmlformats.org/spreadsheetml/2006/main" count="179" uniqueCount="91">
  <si>
    <t>Podrobný rozpočet projektu</t>
  </si>
  <si>
    <t>Názov projektu:</t>
  </si>
  <si>
    <t>Názov výdavku</t>
  </si>
  <si>
    <t>Skupina výdavkov</t>
  </si>
  <si>
    <t>Merná jednotka</t>
  </si>
  <si>
    <t>Počet jednotiek</t>
  </si>
  <si>
    <t>Jednotková cena bez DPH</t>
  </si>
  <si>
    <t>Cena celkom bez DPH</t>
  </si>
  <si>
    <t>Cena celkom s DPH</t>
  </si>
  <si>
    <t>Spôsob stanovenia výšky výdavku</t>
  </si>
  <si>
    <t>Vecný popis výdavku</t>
  </si>
  <si>
    <t>Hlavná aktivita 1</t>
  </si>
  <si>
    <t>Hlavná aktivita 2</t>
  </si>
  <si>
    <t>Hlavná aktivita 3</t>
  </si>
  <si>
    <t>SPOLU ZA AKTIVITU 1</t>
  </si>
  <si>
    <t>SPOLU ZA AKTIVITU 2</t>
  </si>
  <si>
    <t>Hlavná aktivita 4</t>
  </si>
  <si>
    <t>Hlavná aktivita 5</t>
  </si>
  <si>
    <t>SPOLU ZA AKTIVITU 3</t>
  </si>
  <si>
    <t>SPOLU ZA AKTIVITU 4</t>
  </si>
  <si>
    <t>PRIAME VÝDAVKY SPOLU</t>
  </si>
  <si>
    <t>Podporné aktivty</t>
  </si>
  <si>
    <t>SPOLU ZA PODPORNÉ AKTIVITY</t>
  </si>
  <si>
    <t>SPOLU ZA AKTIVITU 5</t>
  </si>
  <si>
    <t>NEPRIAME VÝDAVKY SPOLU</t>
  </si>
  <si>
    <t>CELKOVÉ OPRÁVNENÉ VÝDAVKY SPOLU</t>
  </si>
  <si>
    <t>013 softvér</t>
  </si>
  <si>
    <t>019 ostatný dlhodobý nehmotný majetok</t>
  </si>
  <si>
    <t>014 oceniteľné práva</t>
  </si>
  <si>
    <t>022 samostatné hnuteľné veci a súbory hnuteľných vecí</t>
  </si>
  <si>
    <t>029 ostatný dlhodobý hmotný majetok</t>
  </si>
  <si>
    <t>021 stavby</t>
  </si>
  <si>
    <t>112 zásoby</t>
  </si>
  <si>
    <t>518 ostatné služby</t>
  </si>
  <si>
    <t>512 cestovné náhrady</t>
  </si>
  <si>
    <t>521 mzdové výdavky</t>
  </si>
  <si>
    <t>stavebné práce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</si>
  <si>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12 ŽoNFP - </t>
    </r>
    <r>
      <rPr>
        <i/>
        <sz val="11"/>
        <color theme="1"/>
        <rFont val="Arial"/>
        <family val="2"/>
        <charset val="238"/>
      </rPr>
      <t>Povolenie na realizáciu projektu, vrátane projektovej dokumentácie.</t>
    </r>
  </si>
  <si>
    <t>VO nebolo ukončené uzavretím zmluvy s úspešným uchádzačom. Výška výdavku bola stanovená na základe prieskumu trhu v zmysle predloženého záznamu z vyhodnotenia prieskumu trhu.</t>
  </si>
  <si>
    <t>Výška výdavku bola stanovená na základe znaleckého alebo odborného posudku pri rešpektovaní stanoveného finančného limitu (ak relevantné)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</si>
  <si>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</si>
  <si>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r>
      <t>VO nebolo ukončené. Spôsob stanovenia výšky výdavku je uvedený v poli "</t>
    </r>
    <r>
      <rPr>
        <i/>
        <sz val="11"/>
        <color theme="1"/>
        <rFont val="Arial"/>
        <family val="2"/>
        <charset val="238"/>
      </rPr>
      <t>Vecný popis výdavku</t>
    </r>
    <r>
      <rPr>
        <sz val="11"/>
        <color theme="1"/>
        <rFont val="Arial"/>
        <family val="2"/>
        <charset val="238"/>
      </rPr>
      <t xml:space="preserve">" </t>
    </r>
  </si>
  <si>
    <t>rezerva</t>
  </si>
  <si>
    <t>Výška výdavku bola stanovená so zohľadnením stanoveného finančného limitu.</t>
  </si>
  <si>
    <t>stavebný dozor</t>
  </si>
  <si>
    <t>prípravná a projektová dokumentácia</t>
  </si>
  <si>
    <t>oprávnený výdavok aktivita 1 a 2</t>
  </si>
  <si>
    <t>Výška výdavku na kúpu pozemku/stavby bola stanovená na základe uzavretej kúpnej zmluvy za podmienky, že táto je nižšia ako cena pozemku/stavby v zmysle znaleckého alebo odborného posudku a zároveň pri rešpektovaní stanoveného finančného limitu.</t>
  </si>
  <si>
    <t>oprávnený výdavok aktivita 3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</si>
  <si>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</si>
  <si>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</si>
  <si>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zamestnanec</t>
  </si>
  <si>
    <t>dohodár</t>
  </si>
  <si>
    <t>externý manažment</t>
  </si>
  <si>
    <t>tabule</t>
  </si>
  <si>
    <t>publikácia, infodeň</t>
  </si>
  <si>
    <t>VO nebolo ukončené uzavretím zmluvy s úspešným uchádzačom. Výška výdavku bola stanovená na základe rozpočtu stavby na úrovni výkazu výmer potvrdeného podpisom a pečiatkou oprávnenej osoby (stavebný cenár/rozpočtár) v zmysle prílohy č. 12 ŽoNFP - Povolenie na realizáciu projektu, vrátane projektovej dokumentácie.</t>
  </si>
  <si>
    <t xml:space="preserve">VO nebolo ukončené. Spôsob stanovenia výšky výdavku je uvedený v poli "Vecný popis výdavku" </t>
  </si>
  <si>
    <t>Celkové oprávnené výdavky spolu</t>
  </si>
  <si>
    <t>Intenzita pomoci</t>
  </si>
  <si>
    <t>Limit výdavkov na aktivitu 2</t>
  </si>
  <si>
    <t>10% z celkových oprávnených výdavkov projektu</t>
  </si>
  <si>
    <t>Limit výdavkov na aktivitu 5</t>
  </si>
  <si>
    <t>40% z celkových oprávnených výdavkov projektu</t>
  </si>
  <si>
    <t>Výška žiadaného NFP</t>
  </si>
  <si>
    <t>Spolufinancovanie žiadateľa</t>
  </si>
  <si>
    <t>Publicita, informovanosť</t>
  </si>
  <si>
    <t>Limit na nepriame výdavky</t>
  </si>
  <si>
    <t>500 EUR/projekt</t>
  </si>
  <si>
    <t>Limit na publicitu a informovanosť</t>
  </si>
  <si>
    <t>Oprávnený výdavok</t>
  </si>
  <si>
    <t>maximálne 200 000 EUR</t>
  </si>
  <si>
    <t>Komentár</t>
  </si>
  <si>
    <t>Položka</t>
  </si>
  <si>
    <t>Limit stanovený vo výzve, resp. schéme de minimis</t>
  </si>
  <si>
    <t>Hodnota z rozpočtu</t>
  </si>
  <si>
    <t>Sumár rozpočtu a prehľad limitov</t>
  </si>
  <si>
    <t>V prípade, ak počet riadkov pre zadanie výdavkov nie je postačujúci, počet riadkov tabuľky rozšírte podľa potreby. Riadky je potrebné vkladať tak, aby celkový súčet zahŕňal aj novovložené riadky.</t>
  </si>
  <si>
    <t>Pole "Vecný popis výdavku".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položiek. V prípade, ak je vecný popis/špecifikácia výdavkov súčasťou inej prílohy ŽoNFP, je postačujúce uvedenie odkazu na príslušnú prílohu.</t>
  </si>
  <si>
    <t xml:space="preserve">Pole "Spôsob stanovenia výšky výdavku". V predmetnom poli vyberte z roletového menu príslušný spôsob stanovenia výšky výdavku. V prípade, ak ste výšku výdavku v rozpočte projektu stanovili spôsobom, ktorý nie je preddefinovaný v roletovom menu, vyberte možnosť - VO nebolo ukončené. Spôsob stanovenia výšky výdavku je uvedený v poli "Vecný popis výdavku" a v poli "Vecný popis výdavku" špecifikujte spôsob, ktorým ste stanovili výšku príslušného výdavku v rozpočte projektu (napr. výška výdavku bola stanovená na základe víťaznej cenovej ponuky, avšak zmluva s víťazným uchádzačom nebola ku dňu predloženia ŽoNFP uzavretá). Rovnako postupujte aj v prípade, ak považujete za potrebné bližšie špecifikovať niektorý z Vami vybraných preddefinovaných spôsobov stanovenia výšky výdavku v rozpočte projektu. Spôsoby stanovenia výšky výdavku sú nasledovné:
- VO nebolo ukončené uzavretím zmluvy s úspešným uchádzačom. Výška výdavku bola stanovená na základe prieskumu trhu v zmysle predloženého záznamu z vyhodnotenia prieskumu trhu.
- VO nebolo ukončené uzavretím zmluvy s úspešným uchádzačom. Výška výdavku bola stanovená na základe rozpočtu stavby na úrovni výkazu výmer potvrdeného podpisom a pečiatkou oprávnenej osoby (stavebný cenár/rozpočtár) v zmysle prílohy č. 12 ŽoNFP - Povolenie na realizáciu projektu, vrátane projektovej dokumentácie.
- VO bolo ukončené. Výška výdavku bola stanovená na základe uzavretej zmluvy s úspešným uchádzačom a v súlade s údajmi, ktoré sú uvedené v tabuľke č. 12 formulára ŽoNFP - Verejné obstarávanie.   
- VO nebolo ukončené. Spôsob stanovenia výšky výdavku je uvedený v poli "Vecný popis výdavku" 
- Výška výdavku bola stanovená v súlade s pracovnou zmluvou, resp. mzdou za rovnakú prácu alebo prácu v rovnakej hodnote pri rešpektovaní stanoveného finančného limitu
- Výška výdavku bola stanovená na základe dohody o prácach vykonávaných mimo pracovného pomeru, resp.  v súlade s mzdou za rovnakú prácu alebo prácu rovnakej hodnoty pri rešpektovaní stanoveného finančného limitu (prieskum trhu)
- Výška výdavku bola stanovená na základe znaleckého alebo odborného posudku pri rešpektovaní stanoveného finančného limitu (ak relevantné)
</t>
  </si>
  <si>
    <t>Intenzita pomoci (v %)</t>
  </si>
  <si>
    <t>Výška NFP (v EUR)</t>
  </si>
  <si>
    <t xml:space="preserve">Príloha  č. 3 k Zmluve o poskytnutí NFP </t>
  </si>
  <si>
    <t>Neoprávnený výdavok</t>
  </si>
  <si>
    <t>Komentár k tabuľke</t>
  </si>
  <si>
    <t>gdg</t>
  </si>
  <si>
    <t>mhgfgjh</t>
  </si>
  <si>
    <t>Názov prijímateľa:</t>
  </si>
  <si>
    <t>V prípade, ak prijímateľ nie je platca DPH, resp. nemá nárok na odpočet DPH, za oprávnený výdavok je považovaná výška výdavku s DPH. V prípade, ak prijímateľ má nárok na odpočet DPH za oprávnený výdavok je považovaná výška výdavku bez DPH.</t>
  </si>
  <si>
    <t>V prípade výdavkov, na ktoré nie je možné uplatnenie odpočtu DPH (napr. pre skupinu výdavkov 521 mzdové výdavky a 512 cestovné výdavky) si prijímateľ upraví vzorec v stĺpci "H" tak, že z pôvodného vzorca napr. v riadku 11: =ROUND(G11;G19*1,2;2) vymaže desatinné miesto a nový, platný vzorec bude: =ROUND(G11;G19*1;2). Výsledkom zmeny musí byť rovnako vysoká cena s DPH ako cena bez DPH.</t>
  </si>
  <si>
    <t xml:space="preserve">Dbajte prosím na súlad údajov uvedených v Podrobnom rozpočte projektu s údajmi uvedenými vo formulári ŽoNFP, ako aj v ďalších prílohách ŽoNFP. V prípade, ak bola výška výdavku stanovená na základe znaleckého alebo odborného posudku, prijímateľ nepredkladá ako súčasť ŽoNFP znalecký alebo odborný posudok. Žiadateľ je povinný uchovávať znalecký alebo odborný posudok u seba a v prípade požiadavky SO pre IROP PO3 je povinný kedykoľvek v priebehu schvaľovacieho procesu alebo implementácie projektu, najneskôr v rámci príslušnej žiadosti o platbu, predložiť kompletný znalecký alebo odborný posudok, na základe ktorého bola stanovená výška príslušného výdavku. V prípade, ak sa preukáže, že prijímateľ uviedol v rozpočte projektu sumu, ktorá nie je podložená znaleckým alebo odborným posudkom, SO pre IROP PO3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V prípade, ak bola výška výdavku stanovená na základe uzavretej zmluvy s úspešným uchádzačom ako výsledkom vykonaného verejného obstarávania, prijímateľ nepredkladá ako súčasť ŽoNFP zmluvu s úspešným uchádzačom. Prijímateľ je povinný uchovávať kompletnú dokumentáciu k verejnému obstarávaniu, vrátane zmluvy s úspešným uchádzačom u seba a v prípade požiadavky SO pre IROP PO3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prieskumu trhu. V prípade, ak sa preukáže, že prijímateľ uviedol v rozpočte projektu sumu, ktorá nie je podložená relevantnou dokumentáciou, SO pre IROP PO3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pre IROP PO3 pri identifikácii nedostatkov vo verejnom obstarávaní, ktorého výsledkom bola zmluva s úspešným uchádzačom a na základe ktorej bola stanovená výška príslušného výdavku v rozpočte.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</si>
</sst>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0000"/>
  </numFmts>
  <fonts count="2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rgb="FFFFFF00"/>
      <name val="Calibri"/>
      <family val="2"/>
      <charset val="238"/>
      <scheme val="minor"/>
    </font>
    <font>
      <sz val="10"/>
      <color theme="0" tint="-4.9989318521683403E-2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0"/>
      <color theme="0" tint="-4.9989318521683403E-2"/>
      <name val="Calibri"/>
      <family val="2"/>
      <charset val="238"/>
      <scheme val="minor"/>
    </font>
    <font>
      <b/>
      <sz val="10"/>
      <color rgb="FFFFFF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9"/>
      <color indexed="81"/>
      <name val="Tahoma"/>
      <family val="2"/>
      <charset val="238"/>
    </font>
    <font>
      <b/>
      <i/>
      <sz val="8"/>
      <color indexed="81"/>
      <name val="Tahoma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0" tint="-4.9989318521683403E-2"/>
      <name val="Calibri"/>
      <family val="2"/>
      <charset val="238"/>
      <scheme val="minor"/>
    </font>
    <font>
      <b/>
      <sz val="12"/>
      <color rgb="FFFFFF00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7" fillId="0" borderId="0" applyFont="0" applyFill="0" applyBorder="0" applyAlignment="0" applyProtection="0"/>
  </cellStyleXfs>
  <cellXfs count="185">
    <xf numFmtId="0" fontId="0" fillId="0" borderId="0" xfId="0"/>
    <xf numFmtId="0" fontId="1" fillId="0" borderId="0" xfId="0" applyFont="1"/>
    <xf numFmtId="0" fontId="1" fillId="4" borderId="3" xfId="0" applyFont="1" applyFill="1" applyBorder="1"/>
    <xf numFmtId="0" fontId="1" fillId="7" borderId="3" xfId="0" applyFont="1" applyFill="1" applyBorder="1"/>
    <xf numFmtId="0" fontId="1" fillId="9" borderId="3" xfId="0" applyFont="1" applyFill="1" applyBorder="1"/>
    <xf numFmtId="0" fontId="1" fillId="10" borderId="3" xfId="0" applyFont="1" applyFill="1" applyBorder="1"/>
    <xf numFmtId="0" fontId="1" fillId="5" borderId="3" xfId="0" applyFont="1" applyFill="1" applyBorder="1"/>
    <xf numFmtId="0" fontId="1" fillId="14" borderId="3" xfId="0" applyFont="1" applyFill="1" applyBorder="1"/>
    <xf numFmtId="4" fontId="1" fillId="0" borderId="0" xfId="0" applyNumberFormat="1" applyFont="1"/>
    <xf numFmtId="4" fontId="1" fillId="4" borderId="3" xfId="0" applyNumberFormat="1" applyFont="1" applyFill="1" applyBorder="1"/>
    <xf numFmtId="4" fontId="1" fillId="7" borderId="3" xfId="0" applyNumberFormat="1" applyFont="1" applyFill="1" applyBorder="1"/>
    <xf numFmtId="4" fontId="1" fillId="6" borderId="1" xfId="0" applyNumberFormat="1" applyFont="1" applyFill="1" applyBorder="1"/>
    <xf numFmtId="4" fontId="1" fillId="9" borderId="3" xfId="0" applyNumberFormat="1" applyFont="1" applyFill="1" applyBorder="1"/>
    <xf numFmtId="4" fontId="1" fillId="10" borderId="3" xfId="0" applyNumberFormat="1" applyFont="1" applyFill="1" applyBorder="1"/>
    <xf numFmtId="4" fontId="1" fillId="14" borderId="3" xfId="0" applyNumberFormat="1" applyFont="1" applyFill="1" applyBorder="1"/>
    <xf numFmtId="4" fontId="2" fillId="13" borderId="8" xfId="0" applyNumberFormat="1" applyFont="1" applyFill="1" applyBorder="1"/>
    <xf numFmtId="4" fontId="1" fillId="8" borderId="1" xfId="0" applyNumberFormat="1" applyFont="1" applyFill="1" applyBorder="1"/>
    <xf numFmtId="4" fontId="1" fillId="11" borderId="1" xfId="0" applyNumberFormat="1" applyFont="1" applyFill="1" applyBorder="1"/>
    <xf numFmtId="0" fontId="1" fillId="13" borderId="1" xfId="0" applyFont="1" applyFill="1" applyBorder="1"/>
    <xf numFmtId="4" fontId="1" fillId="13" borderId="1" xfId="0" applyNumberFormat="1" applyFont="1" applyFill="1" applyBorder="1"/>
    <xf numFmtId="4" fontId="1" fillId="5" borderId="3" xfId="0" applyNumberFormat="1" applyFont="1" applyFill="1" applyBorder="1"/>
    <xf numFmtId="0" fontId="2" fillId="12" borderId="15" xfId="0" applyFont="1" applyFill="1" applyBorder="1"/>
    <xf numFmtId="4" fontId="2" fillId="12" borderId="15" xfId="0" applyNumberFormat="1" applyFont="1" applyFill="1" applyBorder="1"/>
    <xf numFmtId="0" fontId="1" fillId="0" borderId="0" xfId="0" applyFont="1" applyAlignment="1">
      <alignment horizontal="left"/>
    </xf>
    <xf numFmtId="0" fontId="2" fillId="13" borderId="15" xfId="0" applyFont="1" applyFill="1" applyBorder="1"/>
    <xf numFmtId="4" fontId="2" fillId="13" borderId="15" xfId="0" applyNumberFormat="1" applyFont="1" applyFill="1" applyBorder="1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6" fillId="0" borderId="17" xfId="0" applyFont="1" applyBorder="1" applyAlignment="1" applyProtection="1">
      <alignment wrapText="1"/>
    </xf>
    <xf numFmtId="0" fontId="6" fillId="0" borderId="1" xfId="0" applyFont="1" applyBorder="1" applyAlignment="1" applyProtection="1">
      <alignment wrapText="1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wrapText="1"/>
    </xf>
    <xf numFmtId="0" fontId="6" fillId="0" borderId="0" xfId="0" applyFont="1" applyAlignment="1" applyProtection="1">
      <alignment horizontal="center" vertical="center" wrapText="1"/>
    </xf>
    <xf numFmtId="0" fontId="6" fillId="0" borderId="18" xfId="0" applyFont="1" applyBorder="1" applyAlignment="1" applyProtection="1">
      <alignment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4" borderId="3" xfId="0" applyFont="1" applyFill="1" applyBorder="1" applyAlignment="1">
      <alignment wrapText="1"/>
    </xf>
    <xf numFmtId="0" fontId="2" fillId="3" borderId="15" xfId="0" applyFont="1" applyFill="1" applyBorder="1" applyAlignment="1">
      <alignment wrapText="1"/>
    </xf>
    <xf numFmtId="0" fontId="1" fillId="7" borderId="3" xfId="0" applyFont="1" applyFill="1" applyBorder="1" applyAlignment="1">
      <alignment wrapText="1"/>
    </xf>
    <xf numFmtId="0" fontId="2" fillId="6" borderId="15" xfId="0" applyFont="1" applyFill="1" applyBorder="1" applyAlignment="1">
      <alignment wrapText="1"/>
    </xf>
    <xf numFmtId="0" fontId="1" fillId="9" borderId="3" xfId="0" applyFont="1" applyFill="1" applyBorder="1" applyAlignment="1">
      <alignment wrapText="1"/>
    </xf>
    <xf numFmtId="0" fontId="2" fillId="8" borderId="15" xfId="0" applyFont="1" applyFill="1" applyBorder="1" applyAlignment="1">
      <alignment wrapText="1"/>
    </xf>
    <xf numFmtId="0" fontId="1" fillId="10" borderId="3" xfId="0" applyFont="1" applyFill="1" applyBorder="1" applyAlignment="1">
      <alignment wrapText="1"/>
    </xf>
    <xf numFmtId="0" fontId="2" fillId="11" borderId="15" xfId="0" applyFont="1" applyFill="1" applyBorder="1" applyAlignment="1">
      <alignment wrapText="1"/>
    </xf>
    <xf numFmtId="0" fontId="1" fillId="5" borderId="3" xfId="0" applyFont="1" applyFill="1" applyBorder="1" applyAlignment="1">
      <alignment wrapText="1"/>
    </xf>
    <xf numFmtId="0" fontId="2" fillId="12" borderId="15" xfId="0" applyFont="1" applyFill="1" applyBorder="1" applyAlignment="1">
      <alignment wrapText="1"/>
    </xf>
    <xf numFmtId="0" fontId="5" fillId="15" borderId="13" xfId="0" applyFont="1" applyFill="1" applyBorder="1" applyAlignment="1">
      <alignment wrapText="1"/>
    </xf>
    <xf numFmtId="0" fontId="1" fillId="14" borderId="3" xfId="0" applyFont="1" applyFill="1" applyBorder="1" applyAlignment="1">
      <alignment wrapText="1"/>
    </xf>
    <xf numFmtId="0" fontId="2" fillId="13" borderId="15" xfId="0" applyFont="1" applyFill="1" applyBorder="1" applyAlignment="1">
      <alignment wrapText="1"/>
    </xf>
    <xf numFmtId="0" fontId="5" fillId="16" borderId="13" xfId="0" applyFont="1" applyFill="1" applyBorder="1" applyAlignment="1">
      <alignment wrapText="1"/>
    </xf>
    <xf numFmtId="0" fontId="4" fillId="17" borderId="13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13" borderId="7" xfId="0" applyFont="1" applyFill="1" applyBorder="1" applyAlignment="1">
      <alignment wrapText="1"/>
    </xf>
    <xf numFmtId="0" fontId="1" fillId="13" borderId="1" xfId="0" applyFont="1" applyFill="1" applyBorder="1" applyAlignment="1">
      <alignment wrapText="1"/>
    </xf>
    <xf numFmtId="0" fontId="1" fillId="4" borderId="4" xfId="0" applyFont="1" applyFill="1" applyBorder="1" applyAlignment="1">
      <alignment wrapText="1"/>
    </xf>
    <xf numFmtId="0" fontId="2" fillId="3" borderId="16" xfId="0" applyFont="1" applyFill="1" applyBorder="1" applyAlignment="1">
      <alignment wrapText="1"/>
    </xf>
    <xf numFmtId="0" fontId="1" fillId="7" borderId="4" xfId="0" applyFont="1" applyFill="1" applyBorder="1" applyAlignment="1">
      <alignment wrapText="1"/>
    </xf>
    <xf numFmtId="0" fontId="2" fillId="6" borderId="16" xfId="0" applyFont="1" applyFill="1" applyBorder="1" applyAlignment="1">
      <alignment wrapText="1"/>
    </xf>
    <xf numFmtId="0" fontId="1" fillId="9" borderId="4" xfId="0" applyFont="1" applyFill="1" applyBorder="1" applyAlignment="1">
      <alignment wrapText="1"/>
    </xf>
    <xf numFmtId="0" fontId="2" fillId="8" borderId="16" xfId="0" applyFont="1" applyFill="1" applyBorder="1" applyAlignment="1">
      <alignment wrapText="1"/>
    </xf>
    <xf numFmtId="0" fontId="1" fillId="10" borderId="4" xfId="0" applyFont="1" applyFill="1" applyBorder="1" applyAlignment="1">
      <alignment wrapText="1"/>
    </xf>
    <xf numFmtId="0" fontId="2" fillId="11" borderId="16" xfId="0" applyFont="1" applyFill="1" applyBorder="1" applyAlignment="1">
      <alignment wrapText="1"/>
    </xf>
    <xf numFmtId="0" fontId="1" fillId="5" borderId="4" xfId="0" applyFont="1" applyFill="1" applyBorder="1" applyAlignment="1">
      <alignment wrapText="1"/>
    </xf>
    <xf numFmtId="0" fontId="2" fillId="12" borderId="16" xfId="0" applyFont="1" applyFill="1" applyBorder="1" applyAlignment="1">
      <alignment wrapText="1"/>
    </xf>
    <xf numFmtId="0" fontId="5" fillId="15" borderId="14" xfId="0" applyFont="1" applyFill="1" applyBorder="1" applyAlignment="1">
      <alignment wrapText="1"/>
    </xf>
    <xf numFmtId="0" fontId="1" fillId="14" borderId="4" xfId="0" applyFont="1" applyFill="1" applyBorder="1" applyAlignment="1">
      <alignment wrapText="1"/>
    </xf>
    <xf numFmtId="0" fontId="2" fillId="13" borderId="16" xfId="0" applyFont="1" applyFill="1" applyBorder="1" applyAlignment="1">
      <alignment wrapText="1"/>
    </xf>
    <xf numFmtId="0" fontId="5" fillId="16" borderId="14" xfId="0" applyFont="1" applyFill="1" applyBorder="1" applyAlignment="1">
      <alignment wrapText="1"/>
    </xf>
    <xf numFmtId="0" fontId="4" fillId="17" borderId="14" xfId="0" applyFont="1" applyFill="1" applyBorder="1" applyAlignment="1">
      <alignment wrapText="1"/>
    </xf>
    <xf numFmtId="0" fontId="1" fillId="13" borderId="5" xfId="0" applyFont="1" applyFill="1" applyBorder="1" applyAlignment="1">
      <alignment wrapText="1"/>
    </xf>
    <xf numFmtId="4" fontId="8" fillId="15" borderId="9" xfId="0" applyNumberFormat="1" applyFont="1" applyFill="1" applyBorder="1"/>
    <xf numFmtId="4" fontId="8" fillId="15" borderId="10" xfId="0" applyNumberFormat="1" applyFont="1" applyFill="1" applyBorder="1"/>
    <xf numFmtId="4" fontId="8" fillId="16" borderId="9" xfId="0" applyNumberFormat="1" applyFont="1" applyFill="1" applyBorder="1"/>
    <xf numFmtId="4" fontId="8" fillId="16" borderId="10" xfId="0" applyNumberFormat="1" applyFont="1" applyFill="1" applyBorder="1"/>
    <xf numFmtId="4" fontId="9" fillId="17" borderId="9" xfId="0" applyNumberFormat="1" applyFont="1" applyFill="1" applyBorder="1"/>
    <xf numFmtId="4" fontId="9" fillId="17" borderId="10" xfId="0" applyNumberFormat="1" applyFont="1" applyFill="1" applyBorder="1"/>
    <xf numFmtId="164" fontId="1" fillId="13" borderId="1" xfId="0" applyNumberFormat="1" applyFont="1" applyFill="1" applyBorder="1"/>
    <xf numFmtId="0" fontId="1" fillId="13" borderId="19" xfId="0" applyFont="1" applyFill="1" applyBorder="1" applyAlignment="1">
      <alignment wrapText="1"/>
    </xf>
    <xf numFmtId="0" fontId="2" fillId="13" borderId="1" xfId="0" applyFont="1" applyFill="1" applyBorder="1" applyAlignment="1"/>
    <xf numFmtId="0" fontId="2" fillId="13" borderId="1" xfId="0" applyFont="1" applyFill="1" applyBorder="1"/>
    <xf numFmtId="9" fontId="1" fillId="13" borderId="1" xfId="0" applyNumberFormat="1" applyFont="1" applyFill="1" applyBorder="1"/>
    <xf numFmtId="0" fontId="2" fillId="14" borderId="1" xfId="0" applyFont="1" applyFill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/>
    <xf numFmtId="4" fontId="11" fillId="0" borderId="0" xfId="0" applyNumberFormat="1" applyFont="1"/>
    <xf numFmtId="0" fontId="1" fillId="0" borderId="5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4" fontId="1" fillId="0" borderId="1" xfId="0" applyNumberFormat="1" applyFont="1" applyBorder="1" applyProtection="1">
      <protection locked="0"/>
    </xf>
    <xf numFmtId="4" fontId="1" fillId="18" borderId="1" xfId="0" applyNumberFormat="1" applyFont="1" applyFill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6" borderId="1" xfId="0" applyFont="1" applyFill="1" applyBorder="1" applyAlignment="1" applyProtection="1">
      <alignment wrapText="1"/>
      <protection locked="0"/>
    </xf>
    <xf numFmtId="0" fontId="1" fillId="8" borderId="1" xfId="0" applyFont="1" applyFill="1" applyBorder="1" applyAlignment="1" applyProtection="1">
      <alignment wrapText="1"/>
      <protection locked="0"/>
    </xf>
    <xf numFmtId="0" fontId="1" fillId="11" borderId="1" xfId="0" applyFont="1" applyFill="1" applyBorder="1" applyAlignment="1" applyProtection="1">
      <alignment wrapText="1"/>
      <protection locked="0"/>
    </xf>
    <xf numFmtId="0" fontId="1" fillId="12" borderId="1" xfId="0" applyFont="1" applyFill="1" applyBorder="1" applyAlignment="1" applyProtection="1">
      <alignment wrapText="1"/>
      <protection locked="0"/>
    </xf>
    <xf numFmtId="0" fontId="1" fillId="13" borderId="1" xfId="0" applyFont="1" applyFill="1" applyBorder="1" applyAlignment="1" applyProtection="1">
      <alignment wrapText="1"/>
      <protection locked="0"/>
    </xf>
    <xf numFmtId="0" fontId="1" fillId="0" borderId="0" xfId="0" applyFont="1" applyAlignment="1" applyProtection="1">
      <protection locked="0"/>
    </xf>
    <xf numFmtId="164" fontId="1" fillId="13" borderId="1" xfId="0" applyNumberFormat="1" applyFont="1" applyFill="1" applyBorder="1" applyProtection="1">
      <protection hidden="1"/>
    </xf>
    <xf numFmtId="0" fontId="1" fillId="13" borderId="1" xfId="0" applyFont="1" applyFill="1" applyBorder="1" applyAlignment="1" applyProtection="1">
      <alignment wrapText="1"/>
      <protection hidden="1"/>
    </xf>
    <xf numFmtId="0" fontId="1" fillId="13" borderId="19" xfId="0" applyFont="1" applyFill="1" applyBorder="1" applyAlignment="1" applyProtection="1">
      <alignment wrapText="1"/>
      <protection hidden="1"/>
    </xf>
    <xf numFmtId="10" fontId="1" fillId="13" borderId="1" xfId="0" applyNumberFormat="1" applyFont="1" applyFill="1" applyBorder="1" applyProtection="1">
      <protection hidden="1"/>
    </xf>
    <xf numFmtId="9" fontId="1" fillId="13" borderId="1" xfId="1" applyFont="1" applyFill="1" applyBorder="1" applyProtection="1">
      <protection locked="0"/>
    </xf>
    <xf numFmtId="0" fontId="1" fillId="13" borderId="2" xfId="0" applyFont="1" applyFill="1" applyBorder="1" applyAlignment="1">
      <alignment wrapText="1"/>
    </xf>
    <xf numFmtId="0" fontId="1" fillId="13" borderId="7" xfId="0" applyFont="1" applyFill="1" applyBorder="1" applyAlignment="1">
      <alignment wrapText="1"/>
    </xf>
    <xf numFmtId="0" fontId="1" fillId="13" borderId="20" xfId="0" applyFont="1" applyFill="1" applyBorder="1" applyAlignment="1">
      <alignment wrapText="1"/>
    </xf>
    <xf numFmtId="0" fontId="20" fillId="13" borderId="5" xfId="0" applyFont="1" applyFill="1" applyBorder="1" applyAlignment="1">
      <alignment horizontal="center" vertical="center" wrapText="1"/>
    </xf>
    <xf numFmtId="0" fontId="20" fillId="13" borderId="1" xfId="0" applyFont="1" applyFill="1" applyBorder="1" applyAlignment="1">
      <alignment horizontal="center" vertical="center" wrapText="1"/>
    </xf>
    <xf numFmtId="4" fontId="20" fillId="13" borderId="1" xfId="0" applyNumberFormat="1" applyFont="1" applyFill="1" applyBorder="1" applyAlignment="1">
      <alignment horizontal="center" vertical="center" wrapText="1"/>
    </xf>
    <xf numFmtId="0" fontId="20" fillId="13" borderId="6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4" fontId="10" fillId="6" borderId="1" xfId="0" applyNumberFormat="1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4" fontId="10" fillId="8" borderId="1" xfId="0" applyNumberFormat="1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11" borderId="5" xfId="0" applyFont="1" applyFill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 vertical="center" wrapText="1"/>
    </xf>
    <xf numFmtId="4" fontId="10" fillId="11" borderId="1" xfId="0" applyNumberFormat="1" applyFont="1" applyFill="1" applyBorder="1" applyAlignment="1">
      <alignment horizontal="center" vertical="center" wrapText="1"/>
    </xf>
    <xf numFmtId="0" fontId="10" fillId="11" borderId="6" xfId="0" applyFont="1" applyFill="1" applyBorder="1" applyAlignment="1">
      <alignment horizontal="center" vertical="center" wrapText="1"/>
    </xf>
    <xf numFmtId="0" fontId="11" fillId="0" borderId="5" xfId="0" applyFont="1" applyBorder="1" applyAlignment="1" applyProtection="1">
      <alignment wrapText="1"/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0" fontId="11" fillId="0" borderId="1" xfId="0" applyFont="1" applyBorder="1" applyProtection="1">
      <protection locked="0"/>
    </xf>
    <xf numFmtId="4" fontId="11" fillId="0" borderId="1" xfId="0" applyNumberFormat="1" applyFont="1" applyBorder="1" applyProtection="1">
      <protection locked="0"/>
    </xf>
    <xf numFmtId="4" fontId="11" fillId="3" borderId="1" xfId="0" applyNumberFormat="1" applyFont="1" applyFill="1" applyBorder="1"/>
    <xf numFmtId="4" fontId="11" fillId="18" borderId="1" xfId="0" applyNumberFormat="1" applyFont="1" applyFill="1" applyBorder="1" applyProtection="1">
      <protection locked="0"/>
    </xf>
    <xf numFmtId="0" fontId="10" fillId="3" borderId="7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15" xfId="0" applyFont="1" applyFill="1" applyBorder="1"/>
    <xf numFmtId="4" fontId="10" fillId="3" borderId="15" xfId="0" applyNumberFormat="1" applyFont="1" applyFill="1" applyBorder="1"/>
    <xf numFmtId="4" fontId="10" fillId="3" borderId="8" xfId="0" applyNumberFormat="1" applyFont="1" applyFill="1" applyBorder="1"/>
    <xf numFmtId="0" fontId="10" fillId="6" borderId="7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15" xfId="0" applyFont="1" applyFill="1" applyBorder="1"/>
    <xf numFmtId="4" fontId="10" fillId="6" borderId="15" xfId="0" applyNumberFormat="1" applyFont="1" applyFill="1" applyBorder="1"/>
    <xf numFmtId="4" fontId="10" fillId="6" borderId="8" xfId="0" applyNumberFormat="1" applyFont="1" applyFill="1" applyBorder="1"/>
    <xf numFmtId="0" fontId="10" fillId="8" borderId="7" xfId="0" applyFont="1" applyFill="1" applyBorder="1" applyAlignment="1">
      <alignment wrapText="1"/>
    </xf>
    <xf numFmtId="0" fontId="10" fillId="8" borderId="15" xfId="0" applyFont="1" applyFill="1" applyBorder="1" applyAlignment="1">
      <alignment wrapText="1"/>
    </xf>
    <xf numFmtId="0" fontId="10" fillId="8" borderId="15" xfId="0" applyFont="1" applyFill="1" applyBorder="1"/>
    <xf numFmtId="4" fontId="10" fillId="8" borderId="15" xfId="0" applyNumberFormat="1" applyFont="1" applyFill="1" applyBorder="1"/>
    <xf numFmtId="4" fontId="10" fillId="8" borderId="8" xfId="0" applyNumberFormat="1" applyFont="1" applyFill="1" applyBorder="1"/>
    <xf numFmtId="0" fontId="10" fillId="11" borderId="7" xfId="0" applyFont="1" applyFill="1" applyBorder="1" applyAlignment="1">
      <alignment wrapText="1"/>
    </xf>
    <xf numFmtId="0" fontId="10" fillId="11" borderId="15" xfId="0" applyFont="1" applyFill="1" applyBorder="1" applyAlignment="1">
      <alignment wrapText="1"/>
    </xf>
    <xf numFmtId="0" fontId="10" fillId="11" borderId="15" xfId="0" applyFont="1" applyFill="1" applyBorder="1"/>
    <xf numFmtId="4" fontId="10" fillId="11" borderId="15" xfId="0" applyNumberFormat="1" applyFont="1" applyFill="1" applyBorder="1"/>
    <xf numFmtId="4" fontId="10" fillId="11" borderId="8" xfId="0" applyNumberFormat="1" applyFont="1" applyFill="1" applyBorder="1"/>
    <xf numFmtId="0" fontId="10" fillId="12" borderId="5" xfId="0" applyFont="1" applyFill="1" applyBorder="1" applyAlignment="1">
      <alignment horizontal="center" vertical="center" wrapText="1"/>
    </xf>
    <xf numFmtId="0" fontId="10" fillId="12" borderId="1" xfId="0" applyFont="1" applyFill="1" applyBorder="1" applyAlignment="1">
      <alignment horizontal="center" vertical="center" wrapText="1"/>
    </xf>
    <xf numFmtId="4" fontId="10" fillId="12" borderId="1" xfId="0" applyNumberFormat="1" applyFont="1" applyFill="1" applyBorder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 wrapText="1"/>
    </xf>
    <xf numFmtId="4" fontId="11" fillId="12" borderId="1" xfId="0" applyNumberFormat="1" applyFont="1" applyFill="1" applyBorder="1"/>
    <xf numFmtId="4" fontId="10" fillId="12" borderId="8" xfId="0" applyNumberFormat="1" applyFont="1" applyFill="1" applyBorder="1"/>
    <xf numFmtId="0" fontId="10" fillId="12" borderId="7" xfId="0" applyFont="1" applyFill="1" applyBorder="1" applyAlignment="1">
      <alignment wrapText="1"/>
    </xf>
    <xf numFmtId="0" fontId="21" fillId="4" borderId="2" xfId="0" applyFont="1" applyFill="1" applyBorder="1" applyAlignment="1">
      <alignment wrapText="1"/>
    </xf>
    <xf numFmtId="0" fontId="21" fillId="7" borderId="2" xfId="0" applyFont="1" applyFill="1" applyBorder="1" applyAlignment="1">
      <alignment wrapText="1"/>
    </xf>
    <xf numFmtId="0" fontId="21" fillId="9" borderId="2" xfId="0" applyFont="1" applyFill="1" applyBorder="1" applyAlignment="1">
      <alignment wrapText="1"/>
    </xf>
    <xf numFmtId="0" fontId="21" fillId="10" borderId="2" xfId="0" applyFont="1" applyFill="1" applyBorder="1" applyAlignment="1">
      <alignment wrapText="1"/>
    </xf>
    <xf numFmtId="0" fontId="21" fillId="5" borderId="2" xfId="0" applyFont="1" applyFill="1" applyBorder="1" applyAlignment="1">
      <alignment wrapText="1"/>
    </xf>
    <xf numFmtId="0" fontId="21" fillId="14" borderId="2" xfId="0" applyFont="1" applyFill="1" applyBorder="1" applyAlignment="1">
      <alignment wrapText="1"/>
    </xf>
    <xf numFmtId="165" fontId="1" fillId="18" borderId="4" xfId="0" applyNumberFormat="1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2" fillId="16" borderId="13" xfId="0" applyFont="1" applyFill="1" applyBorder="1" applyAlignment="1">
      <alignment horizontal="left"/>
    </xf>
    <xf numFmtId="0" fontId="22" fillId="16" borderId="11" xfId="0" applyFont="1" applyFill="1" applyBorder="1" applyAlignment="1">
      <alignment horizontal="left"/>
    </xf>
    <xf numFmtId="0" fontId="22" fillId="16" borderId="12" xfId="0" applyFont="1" applyFill="1" applyBorder="1" applyAlignment="1">
      <alignment horizontal="left"/>
    </xf>
    <xf numFmtId="0" fontId="23" fillId="17" borderId="13" xfId="0" applyFont="1" applyFill="1" applyBorder="1" applyAlignment="1">
      <alignment horizontal="left"/>
    </xf>
    <xf numFmtId="0" fontId="23" fillId="17" borderId="11" xfId="0" applyFont="1" applyFill="1" applyBorder="1" applyAlignment="1">
      <alignment horizontal="left"/>
    </xf>
    <xf numFmtId="0" fontId="23" fillId="17" borderId="12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left"/>
      <protection locked="0"/>
    </xf>
    <xf numFmtId="0" fontId="22" fillId="15" borderId="13" xfId="0" applyFont="1" applyFill="1" applyBorder="1" applyAlignment="1">
      <alignment horizontal="left"/>
    </xf>
    <xf numFmtId="0" fontId="22" fillId="15" borderId="11" xfId="0" applyFont="1" applyFill="1" applyBorder="1" applyAlignment="1">
      <alignment horizontal="left"/>
    </xf>
    <xf numFmtId="0" fontId="22" fillId="15" borderId="12" xfId="0" applyFont="1" applyFill="1" applyBorder="1" applyAlignment="1">
      <alignment horizontal="left"/>
    </xf>
    <xf numFmtId="0" fontId="2" fillId="13" borderId="1" xfId="0" applyFont="1" applyFill="1" applyBorder="1" applyAlignment="1">
      <alignment horizontal="left"/>
    </xf>
  </cellXfs>
  <cellStyles count="2">
    <cellStyle name="Normálna" xfId="0" builtinId="0"/>
    <cellStyle name="Percentá" xfId="1" builtinId="5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1937238</xdr:colOff>
      <xdr:row>0</xdr:row>
      <xdr:rowOff>194896</xdr:rowOff>
    </xdr:from>
    <xdr:to>
      <xdr:col>11</xdr:col>
      <xdr:colOff>3483215</xdr:colOff>
      <xdr:row>0</xdr:row>
      <xdr:rowOff>1345223</xdr:rowOff>
    </xdr:to>
    <xdr:pic>
      <xdr:nvPicPr>
        <xdr:cNvPr id="5" name="Obrázo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04738" y="194896"/>
          <a:ext cx="1545977" cy="1150327"/>
        </a:xfrm>
        <a:prstGeom prst="rect">
          <a:avLst/>
        </a:prstGeom>
      </xdr:spPr>
    </xdr:pic>
    <xdr:clientData/>
  </xdr:twoCellAnchor>
  <xdr:twoCellAnchor editAs="oneCell">
    <xdr:from>
      <xdr:col>0</xdr:col>
      <xdr:colOff>51288</xdr:colOff>
      <xdr:row>0</xdr:row>
      <xdr:rowOff>205152</xdr:rowOff>
    </xdr:from>
    <xdr:to>
      <xdr:col>2</xdr:col>
      <xdr:colOff>340749</xdr:colOff>
      <xdr:row>1</xdr:row>
      <xdr:rowOff>109902</xdr:rowOff>
    </xdr:to>
    <xdr:pic>
      <xdr:nvPicPr>
        <xdr:cNvPr id="6" name="Obrázo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288" y="205152"/>
          <a:ext cx="1664724" cy="1406769"/>
        </a:xfrm>
        <a:prstGeom prst="rect">
          <a:avLst/>
        </a:prstGeom>
      </xdr:spPr>
    </xdr:pic>
    <xdr:clientData/>
  </xdr:twoCellAnchor>
  <xdr:twoCellAnchor editAs="oneCell">
    <xdr:from>
      <xdr:col>7</xdr:col>
      <xdr:colOff>479913</xdr:colOff>
      <xdr:row>0</xdr:row>
      <xdr:rowOff>164855</xdr:rowOff>
    </xdr:from>
    <xdr:to>
      <xdr:col>10</xdr:col>
      <xdr:colOff>627918</xdr:colOff>
      <xdr:row>0</xdr:row>
      <xdr:rowOff>1381124</xdr:rowOff>
    </xdr:to>
    <xdr:pic>
      <xdr:nvPicPr>
        <xdr:cNvPr id="7" name="Obrázok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7588" y="164855"/>
          <a:ext cx="1948230" cy="1216269"/>
        </a:xfrm>
        <a:prstGeom prst="rect">
          <a:avLst/>
        </a:prstGeom>
      </xdr:spPr>
    </xdr:pic>
    <xdr:clientData/>
  </xdr:twoCellAnchor>
  <xdr:twoCellAnchor editAs="oneCell">
    <xdr:from>
      <xdr:col>10</xdr:col>
      <xdr:colOff>622789</xdr:colOff>
      <xdr:row>0</xdr:row>
      <xdr:rowOff>197826</xdr:rowOff>
    </xdr:from>
    <xdr:to>
      <xdr:col>11</xdr:col>
      <xdr:colOff>1727688</xdr:colOff>
      <xdr:row>0</xdr:row>
      <xdr:rowOff>1172306</xdr:rowOff>
    </xdr:to>
    <xdr:pic>
      <xdr:nvPicPr>
        <xdr:cNvPr id="8" name="Obrázok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8597" y="197826"/>
          <a:ext cx="1956288" cy="974480"/>
        </a:xfrm>
        <a:prstGeom prst="rect">
          <a:avLst/>
        </a:prstGeom>
      </xdr:spPr>
    </xdr:pic>
    <xdr:clientData/>
  </xdr:twoCellAnchor>
  <xdr:twoCellAnchor editAs="oneCell">
    <xdr:from>
      <xdr:col>1</xdr:col>
      <xdr:colOff>1477026</xdr:colOff>
      <xdr:row>0</xdr:row>
      <xdr:rowOff>674076</xdr:rowOff>
    </xdr:from>
    <xdr:to>
      <xdr:col>7</xdr:col>
      <xdr:colOff>280619</xdr:colOff>
      <xdr:row>0</xdr:row>
      <xdr:rowOff>1007127</xdr:rowOff>
    </xdr:to>
    <xdr:pic>
      <xdr:nvPicPr>
        <xdr:cNvPr id="9" name="Obrázok 8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8314" y="674076"/>
          <a:ext cx="3322107" cy="3330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00"/>
  <sheetViews>
    <sheetView showGridLines="0" tabSelected="1" view="pageBreakPreview" zoomScaleNormal="100" zoomScaleSheetLayoutView="100" workbookViewId="0">
      <selection activeCell="E13" sqref="E13"/>
    </sheetView>
  </sheetViews>
  <sheetFormatPr defaultColWidth="0" defaultRowHeight="12.75" x14ac:dyDescent="0.2"/>
  <cols>
    <col min="1" max="1" width="0.7109375" style="1" customWidth="1"/>
    <col min="2" max="2" width="19.85546875" style="38" customWidth="1"/>
    <col min="3" max="3" width="12.85546875" style="38" customWidth="1"/>
    <col min="4" max="4" width="6.85546875" style="1" customWidth="1"/>
    <col min="5" max="5" width="7.85546875" style="1" customWidth="1"/>
    <col min="6" max="6" width="8.85546875" style="8" customWidth="1"/>
    <col min="7" max="7" width="9.140625" style="8" customWidth="1"/>
    <col min="8" max="8" width="7.5703125" style="8" customWidth="1"/>
    <col min="9" max="10" width="9.7109375" style="8" customWidth="1"/>
    <col min="11" max="11" width="12.7109375" style="38" customWidth="1"/>
    <col min="12" max="12" width="70.28515625" style="38" customWidth="1"/>
    <col min="13" max="13" width="2.85546875" style="1" customWidth="1"/>
    <col min="14" max="18" width="0" style="1" hidden="1" customWidth="1"/>
    <col min="19" max="16384" width="9.140625" style="1" hidden="1"/>
  </cols>
  <sheetData>
    <row r="1" spans="2:12" ht="118.5" customHeight="1" x14ac:dyDescent="0.2"/>
    <row r="2" spans="2:12" ht="15" x14ac:dyDescent="0.25">
      <c r="B2" s="179" t="s">
        <v>82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2:12" ht="21" x14ac:dyDescent="0.35">
      <c r="B3" s="178" t="s">
        <v>0</v>
      </c>
      <c r="C3" s="178"/>
      <c r="D3" s="178"/>
      <c r="E3" s="178"/>
      <c r="F3" s="178"/>
      <c r="G3" s="178"/>
      <c r="H3" s="178"/>
      <c r="I3" s="178"/>
      <c r="J3" s="178"/>
      <c r="K3" s="178"/>
      <c r="L3" s="178"/>
    </row>
    <row r="5" spans="2:12" x14ac:dyDescent="0.2">
      <c r="B5" s="54" t="s">
        <v>87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</row>
    <row r="6" spans="2:12" ht="13.5" thickBot="1" x14ac:dyDescent="0.25">
      <c r="B6" s="54" t="s">
        <v>1</v>
      </c>
      <c r="C6" s="180"/>
      <c r="D6" s="180"/>
      <c r="E6" s="180"/>
      <c r="F6" s="180"/>
      <c r="G6" s="180"/>
      <c r="H6" s="180"/>
      <c r="I6" s="180"/>
      <c r="J6" s="180"/>
      <c r="K6" s="180"/>
      <c r="L6" s="180"/>
    </row>
    <row r="7" spans="2:12" ht="15.75" x14ac:dyDescent="0.25">
      <c r="B7" s="162" t="s">
        <v>11</v>
      </c>
      <c r="C7" s="39"/>
      <c r="D7" s="2"/>
      <c r="E7" s="2"/>
      <c r="F7" s="9"/>
      <c r="G7" s="9"/>
      <c r="H7" s="9"/>
      <c r="I7" s="9"/>
      <c r="J7" s="9"/>
      <c r="K7" s="39"/>
      <c r="L7" s="57"/>
    </row>
    <row r="8" spans="2:12" ht="45" x14ac:dyDescent="0.2">
      <c r="B8" s="113" t="s">
        <v>2</v>
      </c>
      <c r="C8" s="114" t="s">
        <v>3</v>
      </c>
      <c r="D8" s="114" t="s">
        <v>4</v>
      </c>
      <c r="E8" s="114" t="s">
        <v>5</v>
      </c>
      <c r="F8" s="115" t="s">
        <v>6</v>
      </c>
      <c r="G8" s="115" t="s">
        <v>7</v>
      </c>
      <c r="H8" s="115" t="s">
        <v>8</v>
      </c>
      <c r="I8" s="115" t="s">
        <v>70</v>
      </c>
      <c r="J8" s="115" t="s">
        <v>83</v>
      </c>
      <c r="K8" s="114" t="s">
        <v>9</v>
      </c>
      <c r="L8" s="116" t="s">
        <v>10</v>
      </c>
    </row>
    <row r="9" spans="2:12" x14ac:dyDescent="0.2">
      <c r="B9" s="129"/>
      <c r="C9" s="130"/>
      <c r="D9" s="131"/>
      <c r="E9" s="131"/>
      <c r="F9" s="132"/>
      <c r="G9" s="133">
        <f>E9*F9</f>
        <v>0</v>
      </c>
      <c r="H9" s="133">
        <f>ROUND(G9*1.2,2)</f>
        <v>0</v>
      </c>
      <c r="I9" s="134"/>
      <c r="J9" s="92"/>
      <c r="K9" s="93"/>
      <c r="L9" s="94"/>
    </row>
    <row r="10" spans="2:12" x14ac:dyDescent="0.2">
      <c r="B10" s="129"/>
      <c r="C10" s="130"/>
      <c r="D10" s="131"/>
      <c r="E10" s="131"/>
      <c r="F10" s="132"/>
      <c r="G10" s="133">
        <f t="shared" ref="G10:G17" si="0">E10*F10</f>
        <v>0</v>
      </c>
      <c r="H10" s="133">
        <f t="shared" ref="H10:H17" si="1">ROUND(G10*1.2,2)</f>
        <v>0</v>
      </c>
      <c r="I10" s="134"/>
      <c r="J10" s="92"/>
      <c r="K10" s="93"/>
      <c r="L10" s="94"/>
    </row>
    <row r="11" spans="2:12" x14ac:dyDescent="0.2">
      <c r="B11" s="129"/>
      <c r="C11" s="130"/>
      <c r="D11" s="131"/>
      <c r="E11" s="131"/>
      <c r="F11" s="132"/>
      <c r="G11" s="133">
        <f t="shared" si="0"/>
        <v>0</v>
      </c>
      <c r="H11" s="133">
        <f t="shared" si="1"/>
        <v>0</v>
      </c>
      <c r="I11" s="134"/>
      <c r="J11" s="92"/>
      <c r="K11" s="93"/>
      <c r="L11" s="94"/>
    </row>
    <row r="12" spans="2:12" x14ac:dyDescent="0.2">
      <c r="B12" s="129"/>
      <c r="C12" s="130"/>
      <c r="D12" s="131"/>
      <c r="E12" s="131"/>
      <c r="F12" s="132"/>
      <c r="G12" s="133">
        <f t="shared" si="0"/>
        <v>0</v>
      </c>
      <c r="H12" s="133">
        <f t="shared" si="1"/>
        <v>0</v>
      </c>
      <c r="I12" s="134"/>
      <c r="J12" s="92"/>
      <c r="K12" s="93"/>
      <c r="L12" s="94"/>
    </row>
    <row r="13" spans="2:12" x14ac:dyDescent="0.2">
      <c r="B13" s="129"/>
      <c r="C13" s="130"/>
      <c r="D13" s="131"/>
      <c r="E13" s="131"/>
      <c r="F13" s="132"/>
      <c r="G13" s="133">
        <f t="shared" si="0"/>
        <v>0</v>
      </c>
      <c r="H13" s="133">
        <f t="shared" si="1"/>
        <v>0</v>
      </c>
      <c r="I13" s="134"/>
      <c r="J13" s="92"/>
      <c r="K13" s="93"/>
      <c r="L13" s="94"/>
    </row>
    <row r="14" spans="2:12" x14ac:dyDescent="0.2">
      <c r="B14" s="129"/>
      <c r="C14" s="130"/>
      <c r="D14" s="131"/>
      <c r="E14" s="131"/>
      <c r="F14" s="132"/>
      <c r="G14" s="133">
        <f t="shared" si="0"/>
        <v>0</v>
      </c>
      <c r="H14" s="133">
        <f t="shared" si="1"/>
        <v>0</v>
      </c>
      <c r="I14" s="134"/>
      <c r="J14" s="92"/>
      <c r="K14" s="93"/>
      <c r="L14" s="94"/>
    </row>
    <row r="15" spans="2:12" x14ac:dyDescent="0.2">
      <c r="B15" s="129"/>
      <c r="C15" s="130"/>
      <c r="D15" s="131"/>
      <c r="E15" s="131"/>
      <c r="F15" s="132"/>
      <c r="G15" s="133">
        <f t="shared" si="0"/>
        <v>0</v>
      </c>
      <c r="H15" s="133">
        <f t="shared" si="1"/>
        <v>0</v>
      </c>
      <c r="I15" s="134"/>
      <c r="J15" s="92"/>
      <c r="K15" s="93"/>
      <c r="L15" s="94"/>
    </row>
    <row r="16" spans="2:12" x14ac:dyDescent="0.2">
      <c r="B16" s="129"/>
      <c r="C16" s="130"/>
      <c r="D16" s="131"/>
      <c r="E16" s="131"/>
      <c r="F16" s="132"/>
      <c r="G16" s="133">
        <f t="shared" si="0"/>
        <v>0</v>
      </c>
      <c r="H16" s="133">
        <f t="shared" si="1"/>
        <v>0</v>
      </c>
      <c r="I16" s="134"/>
      <c r="J16" s="92"/>
      <c r="K16" s="93"/>
      <c r="L16" s="94"/>
    </row>
    <row r="17" spans="2:12" ht="19.5" customHeight="1" x14ac:dyDescent="0.2">
      <c r="B17" s="129"/>
      <c r="C17" s="130"/>
      <c r="D17" s="131"/>
      <c r="E17" s="131"/>
      <c r="F17" s="132"/>
      <c r="G17" s="133">
        <f t="shared" si="0"/>
        <v>0</v>
      </c>
      <c r="H17" s="133">
        <f t="shared" si="1"/>
        <v>0</v>
      </c>
      <c r="I17" s="134"/>
      <c r="J17" s="92"/>
      <c r="K17" s="93"/>
      <c r="L17" s="94"/>
    </row>
    <row r="18" spans="2:12" ht="19.5" customHeight="1" thickBot="1" x14ac:dyDescent="0.25">
      <c r="B18" s="135" t="s">
        <v>14</v>
      </c>
      <c r="C18" s="136"/>
      <c r="D18" s="137"/>
      <c r="E18" s="137"/>
      <c r="F18" s="138"/>
      <c r="G18" s="139">
        <f>SUM(G9:G17)</f>
        <v>0</v>
      </c>
      <c r="H18" s="139">
        <f>SUM(H9:H17)</f>
        <v>0</v>
      </c>
      <c r="I18" s="139">
        <f>SUM(I9:I17)</f>
        <v>0</v>
      </c>
      <c r="J18" s="139">
        <f>SUM(J9:J17)</f>
        <v>0</v>
      </c>
      <c r="K18" s="40"/>
      <c r="L18" s="58"/>
    </row>
    <row r="19" spans="2:12" ht="15.75" x14ac:dyDescent="0.25">
      <c r="B19" s="163" t="s">
        <v>12</v>
      </c>
      <c r="C19" s="41"/>
      <c r="D19" s="3"/>
      <c r="E19" s="3"/>
      <c r="F19" s="10"/>
      <c r="G19" s="10"/>
      <c r="H19" s="10"/>
      <c r="I19" s="10"/>
      <c r="J19" s="10"/>
      <c r="K19" s="41"/>
      <c r="L19" s="59"/>
    </row>
    <row r="20" spans="2:12" ht="45" x14ac:dyDescent="0.2">
      <c r="B20" s="117" t="s">
        <v>2</v>
      </c>
      <c r="C20" s="118" t="s">
        <v>3</v>
      </c>
      <c r="D20" s="118" t="s">
        <v>4</v>
      </c>
      <c r="E20" s="118" t="s">
        <v>5</v>
      </c>
      <c r="F20" s="119" t="s">
        <v>6</v>
      </c>
      <c r="G20" s="119" t="s">
        <v>7</v>
      </c>
      <c r="H20" s="119" t="s">
        <v>8</v>
      </c>
      <c r="I20" s="119" t="s">
        <v>70</v>
      </c>
      <c r="J20" s="119" t="s">
        <v>83</v>
      </c>
      <c r="K20" s="118" t="s">
        <v>9</v>
      </c>
      <c r="L20" s="120" t="s">
        <v>10</v>
      </c>
    </row>
    <row r="21" spans="2:12" x14ac:dyDescent="0.2">
      <c r="B21" s="89"/>
      <c r="C21" s="95"/>
      <c r="D21" s="90"/>
      <c r="E21" s="90"/>
      <c r="F21" s="91"/>
      <c r="G21" s="11">
        <f t="shared" ref="G21" si="2">E21*F21</f>
        <v>0</v>
      </c>
      <c r="H21" s="11">
        <f t="shared" ref="H21:H29" si="3">ROUND(G21*1.2,2)</f>
        <v>0</v>
      </c>
      <c r="I21" s="92"/>
      <c r="J21" s="92"/>
      <c r="K21" s="93"/>
      <c r="L21" s="94"/>
    </row>
    <row r="22" spans="2:12" x14ac:dyDescent="0.2">
      <c r="B22" s="89"/>
      <c r="C22" s="95"/>
      <c r="D22" s="90"/>
      <c r="E22" s="90"/>
      <c r="F22" s="91"/>
      <c r="G22" s="11">
        <f t="shared" ref="G22:G29" si="4">E22*F22</f>
        <v>0</v>
      </c>
      <c r="H22" s="11">
        <f t="shared" si="3"/>
        <v>0</v>
      </c>
      <c r="I22" s="92"/>
      <c r="J22" s="92"/>
      <c r="K22" s="93"/>
      <c r="L22" s="94" t="s">
        <v>86</v>
      </c>
    </row>
    <row r="23" spans="2:12" x14ac:dyDescent="0.2">
      <c r="B23" s="89"/>
      <c r="C23" s="95"/>
      <c r="D23" s="90"/>
      <c r="E23" s="90"/>
      <c r="F23" s="91"/>
      <c r="G23" s="11">
        <f t="shared" si="4"/>
        <v>0</v>
      </c>
      <c r="H23" s="11">
        <f t="shared" si="3"/>
        <v>0</v>
      </c>
      <c r="I23" s="92"/>
      <c r="J23" s="92"/>
      <c r="K23" s="93"/>
      <c r="L23" s="94" t="s">
        <v>85</v>
      </c>
    </row>
    <row r="24" spans="2:12" x14ac:dyDescent="0.2">
      <c r="B24" s="89"/>
      <c r="C24" s="95"/>
      <c r="D24" s="90"/>
      <c r="E24" s="90"/>
      <c r="F24" s="91"/>
      <c r="G24" s="11">
        <f t="shared" si="4"/>
        <v>0</v>
      </c>
      <c r="H24" s="11">
        <f t="shared" si="3"/>
        <v>0</v>
      </c>
      <c r="I24" s="92"/>
      <c r="J24" s="92"/>
      <c r="K24" s="93"/>
      <c r="L24" s="94"/>
    </row>
    <row r="25" spans="2:12" x14ac:dyDescent="0.2">
      <c r="B25" s="89"/>
      <c r="C25" s="95"/>
      <c r="D25" s="90"/>
      <c r="E25" s="90"/>
      <c r="F25" s="91"/>
      <c r="G25" s="11">
        <f t="shared" si="4"/>
        <v>0</v>
      </c>
      <c r="H25" s="11">
        <f t="shared" si="3"/>
        <v>0</v>
      </c>
      <c r="I25" s="92"/>
      <c r="J25" s="92"/>
      <c r="K25" s="93"/>
      <c r="L25" s="94"/>
    </row>
    <row r="26" spans="2:12" x14ac:dyDescent="0.2">
      <c r="B26" s="89"/>
      <c r="C26" s="95"/>
      <c r="D26" s="90"/>
      <c r="E26" s="90"/>
      <c r="F26" s="91"/>
      <c r="G26" s="11">
        <f t="shared" si="4"/>
        <v>0</v>
      </c>
      <c r="H26" s="11">
        <f t="shared" si="3"/>
        <v>0</v>
      </c>
      <c r="I26" s="92"/>
      <c r="J26" s="92"/>
      <c r="K26" s="93"/>
      <c r="L26" s="94"/>
    </row>
    <row r="27" spans="2:12" x14ac:dyDescent="0.2">
      <c r="B27" s="89"/>
      <c r="C27" s="95"/>
      <c r="D27" s="90"/>
      <c r="E27" s="90"/>
      <c r="F27" s="91"/>
      <c r="G27" s="11">
        <f t="shared" si="4"/>
        <v>0</v>
      </c>
      <c r="H27" s="11">
        <f t="shared" si="3"/>
        <v>0</v>
      </c>
      <c r="I27" s="92"/>
      <c r="J27" s="92"/>
      <c r="K27" s="93"/>
      <c r="L27" s="94"/>
    </row>
    <row r="28" spans="2:12" x14ac:dyDescent="0.2">
      <c r="B28" s="89"/>
      <c r="C28" s="95"/>
      <c r="D28" s="90"/>
      <c r="E28" s="90"/>
      <c r="F28" s="91"/>
      <c r="G28" s="11">
        <f t="shared" si="4"/>
        <v>0</v>
      </c>
      <c r="H28" s="11">
        <f t="shared" si="3"/>
        <v>0</v>
      </c>
      <c r="I28" s="92"/>
      <c r="J28" s="92"/>
      <c r="K28" s="93"/>
      <c r="L28" s="94"/>
    </row>
    <row r="29" spans="2:12" x14ac:dyDescent="0.2">
      <c r="B29" s="89"/>
      <c r="C29" s="95"/>
      <c r="D29" s="90"/>
      <c r="E29" s="90"/>
      <c r="F29" s="91"/>
      <c r="G29" s="11">
        <f t="shared" si="4"/>
        <v>0</v>
      </c>
      <c r="H29" s="11">
        <f t="shared" si="3"/>
        <v>0</v>
      </c>
      <c r="I29" s="92"/>
      <c r="J29" s="92"/>
      <c r="K29" s="93"/>
      <c r="L29" s="94"/>
    </row>
    <row r="30" spans="2:12" ht="13.5" thickBot="1" x14ac:dyDescent="0.25">
      <c r="B30" s="140" t="s">
        <v>15</v>
      </c>
      <c r="C30" s="141"/>
      <c r="D30" s="142"/>
      <c r="E30" s="142"/>
      <c r="F30" s="143"/>
      <c r="G30" s="144">
        <f>SUM(G21:G29)</f>
        <v>0</v>
      </c>
      <c r="H30" s="144">
        <f>SUM(H21:H29)</f>
        <v>0</v>
      </c>
      <c r="I30" s="144">
        <f>SUM(I21:I29)</f>
        <v>0</v>
      </c>
      <c r="J30" s="144">
        <f>SUM(J21:J29)</f>
        <v>0</v>
      </c>
      <c r="K30" s="42"/>
      <c r="L30" s="60"/>
    </row>
    <row r="31" spans="2:12" ht="15.75" x14ac:dyDescent="0.25">
      <c r="B31" s="164" t="s">
        <v>13</v>
      </c>
      <c r="C31" s="43"/>
      <c r="D31" s="4"/>
      <c r="E31" s="4"/>
      <c r="F31" s="12"/>
      <c r="G31" s="12"/>
      <c r="H31" s="12"/>
      <c r="I31" s="12"/>
      <c r="J31" s="12"/>
      <c r="K31" s="43"/>
      <c r="L31" s="61"/>
    </row>
    <row r="32" spans="2:12" ht="45" x14ac:dyDescent="0.2">
      <c r="B32" s="121" t="s">
        <v>2</v>
      </c>
      <c r="C32" s="122" t="s">
        <v>3</v>
      </c>
      <c r="D32" s="122" t="s">
        <v>4</v>
      </c>
      <c r="E32" s="122" t="s">
        <v>5</v>
      </c>
      <c r="F32" s="123" t="s">
        <v>6</v>
      </c>
      <c r="G32" s="123" t="s">
        <v>7</v>
      </c>
      <c r="H32" s="123" t="s">
        <v>8</v>
      </c>
      <c r="I32" s="123" t="s">
        <v>70</v>
      </c>
      <c r="J32" s="121" t="s">
        <v>83</v>
      </c>
      <c r="K32" s="122" t="s">
        <v>9</v>
      </c>
      <c r="L32" s="124" t="s">
        <v>10</v>
      </c>
    </row>
    <row r="33" spans="2:12" x14ac:dyDescent="0.2">
      <c r="B33" s="89"/>
      <c r="C33" s="96"/>
      <c r="D33" s="90"/>
      <c r="E33" s="90"/>
      <c r="F33" s="91"/>
      <c r="G33" s="16">
        <f t="shared" ref="G33" si="5">E33*F33</f>
        <v>0</v>
      </c>
      <c r="H33" s="16">
        <f t="shared" ref="H33:H41" si="6">ROUND(G33*1.2,2)</f>
        <v>0</v>
      </c>
      <c r="I33" s="92"/>
      <c r="J33" s="92"/>
      <c r="K33" s="93"/>
      <c r="L33" s="94"/>
    </row>
    <row r="34" spans="2:12" x14ac:dyDescent="0.2">
      <c r="B34" s="89"/>
      <c r="C34" s="96"/>
      <c r="D34" s="90"/>
      <c r="E34" s="90"/>
      <c r="F34" s="91"/>
      <c r="G34" s="16">
        <f t="shared" ref="G34:G41" si="7">E34*F34</f>
        <v>0</v>
      </c>
      <c r="H34" s="16">
        <f t="shared" si="6"/>
        <v>0</v>
      </c>
      <c r="I34" s="92"/>
      <c r="J34" s="92"/>
      <c r="K34" s="93"/>
      <c r="L34" s="94"/>
    </row>
    <row r="35" spans="2:12" x14ac:dyDescent="0.2">
      <c r="B35" s="89"/>
      <c r="C35" s="96"/>
      <c r="D35" s="90"/>
      <c r="E35" s="90"/>
      <c r="F35" s="91"/>
      <c r="G35" s="16">
        <f t="shared" si="7"/>
        <v>0</v>
      </c>
      <c r="H35" s="16">
        <f t="shared" si="6"/>
        <v>0</v>
      </c>
      <c r="I35" s="92"/>
      <c r="J35" s="92"/>
      <c r="K35" s="93"/>
      <c r="L35" s="94"/>
    </row>
    <row r="36" spans="2:12" x14ac:dyDescent="0.2">
      <c r="B36" s="89"/>
      <c r="C36" s="96"/>
      <c r="D36" s="90"/>
      <c r="E36" s="90"/>
      <c r="F36" s="91"/>
      <c r="G36" s="16">
        <f t="shared" si="7"/>
        <v>0</v>
      </c>
      <c r="H36" s="16">
        <f t="shared" si="6"/>
        <v>0</v>
      </c>
      <c r="I36" s="92"/>
      <c r="J36" s="92"/>
      <c r="K36" s="93"/>
      <c r="L36" s="94"/>
    </row>
    <row r="37" spans="2:12" x14ac:dyDescent="0.2">
      <c r="B37" s="89"/>
      <c r="C37" s="96"/>
      <c r="D37" s="90"/>
      <c r="E37" s="90"/>
      <c r="F37" s="91"/>
      <c r="G37" s="16">
        <f t="shared" si="7"/>
        <v>0</v>
      </c>
      <c r="H37" s="16">
        <f t="shared" si="6"/>
        <v>0</v>
      </c>
      <c r="I37" s="92"/>
      <c r="J37" s="92"/>
      <c r="K37" s="93"/>
      <c r="L37" s="94"/>
    </row>
    <row r="38" spans="2:12" x14ac:dyDescent="0.2">
      <c r="B38" s="89"/>
      <c r="C38" s="96"/>
      <c r="D38" s="90"/>
      <c r="E38" s="90"/>
      <c r="F38" s="91"/>
      <c r="G38" s="16">
        <f t="shared" si="7"/>
        <v>0</v>
      </c>
      <c r="H38" s="16">
        <f t="shared" si="6"/>
        <v>0</v>
      </c>
      <c r="I38" s="92"/>
      <c r="J38" s="92"/>
      <c r="K38" s="93"/>
      <c r="L38" s="94"/>
    </row>
    <row r="39" spans="2:12" x14ac:dyDescent="0.2">
      <c r="B39" s="89"/>
      <c r="C39" s="96"/>
      <c r="D39" s="90"/>
      <c r="E39" s="90"/>
      <c r="F39" s="91"/>
      <c r="G39" s="16">
        <f t="shared" si="7"/>
        <v>0</v>
      </c>
      <c r="H39" s="16">
        <f t="shared" si="6"/>
        <v>0</v>
      </c>
      <c r="I39" s="92"/>
      <c r="J39" s="92"/>
      <c r="K39" s="93"/>
      <c r="L39" s="94"/>
    </row>
    <row r="40" spans="2:12" x14ac:dyDescent="0.2">
      <c r="B40" s="89"/>
      <c r="C40" s="96"/>
      <c r="D40" s="90"/>
      <c r="E40" s="90"/>
      <c r="F40" s="91"/>
      <c r="G40" s="16">
        <f t="shared" si="7"/>
        <v>0</v>
      </c>
      <c r="H40" s="16">
        <f t="shared" si="6"/>
        <v>0</v>
      </c>
      <c r="I40" s="92"/>
      <c r="J40" s="92"/>
      <c r="K40" s="93"/>
      <c r="L40" s="94"/>
    </row>
    <row r="41" spans="2:12" x14ac:dyDescent="0.2">
      <c r="B41" s="89"/>
      <c r="C41" s="96"/>
      <c r="D41" s="90"/>
      <c r="E41" s="90"/>
      <c r="F41" s="91"/>
      <c r="G41" s="16">
        <f t="shared" si="7"/>
        <v>0</v>
      </c>
      <c r="H41" s="16">
        <f t="shared" si="6"/>
        <v>0</v>
      </c>
      <c r="I41" s="92"/>
      <c r="J41" s="92"/>
      <c r="K41" s="93"/>
      <c r="L41" s="94"/>
    </row>
    <row r="42" spans="2:12" ht="13.5" thickBot="1" x14ac:dyDescent="0.25">
      <c r="B42" s="145" t="s">
        <v>18</v>
      </c>
      <c r="C42" s="146"/>
      <c r="D42" s="147"/>
      <c r="E42" s="147"/>
      <c r="F42" s="148"/>
      <c r="G42" s="149">
        <f>SUM(G33:G41)</f>
        <v>0</v>
      </c>
      <c r="H42" s="149">
        <f>SUM(H33:H41)</f>
        <v>0</v>
      </c>
      <c r="I42" s="149">
        <f>SUM(I33:I41)</f>
        <v>0</v>
      </c>
      <c r="J42" s="149">
        <f>SUM(J33:J41)</f>
        <v>0</v>
      </c>
      <c r="K42" s="44"/>
      <c r="L42" s="62"/>
    </row>
    <row r="43" spans="2:12" ht="15.75" x14ac:dyDescent="0.25">
      <c r="B43" s="165" t="s">
        <v>16</v>
      </c>
      <c r="C43" s="45"/>
      <c r="D43" s="5"/>
      <c r="E43" s="5"/>
      <c r="F43" s="13"/>
      <c r="G43" s="13"/>
      <c r="H43" s="13"/>
      <c r="I43" s="13"/>
      <c r="J43" s="13"/>
      <c r="K43" s="45"/>
      <c r="L43" s="63"/>
    </row>
    <row r="44" spans="2:12" ht="45" x14ac:dyDescent="0.2">
      <c r="B44" s="125" t="s">
        <v>2</v>
      </c>
      <c r="C44" s="126" t="s">
        <v>3</v>
      </c>
      <c r="D44" s="126" t="s">
        <v>4</v>
      </c>
      <c r="E44" s="126" t="s">
        <v>5</v>
      </c>
      <c r="F44" s="127" t="s">
        <v>6</v>
      </c>
      <c r="G44" s="127" t="s">
        <v>7</v>
      </c>
      <c r="H44" s="127" t="s">
        <v>8</v>
      </c>
      <c r="I44" s="127" t="s">
        <v>70</v>
      </c>
      <c r="J44" s="125" t="s">
        <v>83</v>
      </c>
      <c r="K44" s="126" t="s">
        <v>9</v>
      </c>
      <c r="L44" s="128" t="s">
        <v>10</v>
      </c>
    </row>
    <row r="45" spans="2:12" x14ac:dyDescent="0.2">
      <c r="B45" s="89"/>
      <c r="C45" s="97"/>
      <c r="D45" s="90"/>
      <c r="E45" s="90"/>
      <c r="F45" s="91"/>
      <c r="G45" s="17">
        <f t="shared" ref="G45" si="8">E45*F45</f>
        <v>0</v>
      </c>
      <c r="H45" s="17">
        <f t="shared" ref="H45:H53" si="9">ROUND(G45*1.2,2)</f>
        <v>0</v>
      </c>
      <c r="I45" s="92"/>
      <c r="J45" s="92"/>
      <c r="K45" s="93"/>
      <c r="L45" s="94"/>
    </row>
    <row r="46" spans="2:12" x14ac:dyDescent="0.2">
      <c r="B46" s="89"/>
      <c r="C46" s="97"/>
      <c r="D46" s="90"/>
      <c r="E46" s="90"/>
      <c r="F46" s="91"/>
      <c r="G46" s="17">
        <f t="shared" ref="G46:G53" si="10">E46*F46</f>
        <v>0</v>
      </c>
      <c r="H46" s="17">
        <f t="shared" si="9"/>
        <v>0</v>
      </c>
      <c r="I46" s="92"/>
      <c r="J46" s="92"/>
      <c r="K46" s="93"/>
      <c r="L46" s="94"/>
    </row>
    <row r="47" spans="2:12" x14ac:dyDescent="0.2">
      <c r="B47" s="89"/>
      <c r="C47" s="97"/>
      <c r="D47" s="90"/>
      <c r="E47" s="90"/>
      <c r="F47" s="91"/>
      <c r="G47" s="17">
        <f t="shared" si="10"/>
        <v>0</v>
      </c>
      <c r="H47" s="17">
        <f t="shared" si="9"/>
        <v>0</v>
      </c>
      <c r="I47" s="92"/>
      <c r="J47" s="92"/>
      <c r="K47" s="93"/>
      <c r="L47" s="94"/>
    </row>
    <row r="48" spans="2:12" x14ac:dyDescent="0.2">
      <c r="B48" s="89"/>
      <c r="C48" s="97"/>
      <c r="D48" s="90"/>
      <c r="E48" s="90"/>
      <c r="F48" s="91"/>
      <c r="G48" s="17">
        <f t="shared" si="10"/>
        <v>0</v>
      </c>
      <c r="H48" s="17">
        <f t="shared" si="9"/>
        <v>0</v>
      </c>
      <c r="I48" s="92"/>
      <c r="J48" s="92"/>
      <c r="K48" s="93"/>
      <c r="L48" s="94"/>
    </row>
    <row r="49" spans="2:12" x14ac:dyDescent="0.2">
      <c r="B49" s="89"/>
      <c r="C49" s="97"/>
      <c r="D49" s="90"/>
      <c r="E49" s="90"/>
      <c r="F49" s="91"/>
      <c r="G49" s="17">
        <f t="shared" si="10"/>
        <v>0</v>
      </c>
      <c r="H49" s="17">
        <f t="shared" si="9"/>
        <v>0</v>
      </c>
      <c r="I49" s="92"/>
      <c r="J49" s="92"/>
      <c r="K49" s="93"/>
      <c r="L49" s="94"/>
    </row>
    <row r="50" spans="2:12" x14ac:dyDescent="0.2">
      <c r="B50" s="89"/>
      <c r="C50" s="97"/>
      <c r="D50" s="90"/>
      <c r="E50" s="90"/>
      <c r="F50" s="91"/>
      <c r="G50" s="17">
        <f t="shared" si="10"/>
        <v>0</v>
      </c>
      <c r="H50" s="17">
        <f t="shared" si="9"/>
        <v>0</v>
      </c>
      <c r="I50" s="92"/>
      <c r="J50" s="92"/>
      <c r="K50" s="93"/>
      <c r="L50" s="94"/>
    </row>
    <row r="51" spans="2:12" x14ac:dyDescent="0.2">
      <c r="B51" s="89"/>
      <c r="C51" s="97"/>
      <c r="D51" s="90"/>
      <c r="E51" s="90"/>
      <c r="F51" s="91"/>
      <c r="G51" s="17">
        <f t="shared" si="10"/>
        <v>0</v>
      </c>
      <c r="H51" s="17">
        <f t="shared" si="9"/>
        <v>0</v>
      </c>
      <c r="I51" s="92"/>
      <c r="J51" s="92"/>
      <c r="K51" s="93"/>
      <c r="L51" s="94"/>
    </row>
    <row r="52" spans="2:12" x14ac:dyDescent="0.2">
      <c r="B52" s="89"/>
      <c r="C52" s="97"/>
      <c r="D52" s="90"/>
      <c r="E52" s="90"/>
      <c r="F52" s="91"/>
      <c r="G52" s="17">
        <f t="shared" si="10"/>
        <v>0</v>
      </c>
      <c r="H52" s="17">
        <f t="shared" si="9"/>
        <v>0</v>
      </c>
      <c r="I52" s="92"/>
      <c r="J52" s="92"/>
      <c r="K52" s="93"/>
      <c r="L52" s="94"/>
    </row>
    <row r="53" spans="2:12" x14ac:dyDescent="0.2">
      <c r="B53" s="89"/>
      <c r="C53" s="97"/>
      <c r="D53" s="90"/>
      <c r="E53" s="90"/>
      <c r="F53" s="91"/>
      <c r="G53" s="17">
        <f t="shared" si="10"/>
        <v>0</v>
      </c>
      <c r="H53" s="17">
        <f t="shared" si="9"/>
        <v>0</v>
      </c>
      <c r="I53" s="92"/>
      <c r="J53" s="92"/>
      <c r="K53" s="93"/>
      <c r="L53" s="94"/>
    </row>
    <row r="54" spans="2:12" ht="13.5" thickBot="1" x14ac:dyDescent="0.25">
      <c r="B54" s="150" t="s">
        <v>19</v>
      </c>
      <c r="C54" s="151"/>
      <c r="D54" s="152"/>
      <c r="E54" s="152"/>
      <c r="F54" s="153"/>
      <c r="G54" s="154">
        <f>SUM(G45:G53)</f>
        <v>0</v>
      </c>
      <c r="H54" s="154">
        <f>SUM(H45:H53)</f>
        <v>0</v>
      </c>
      <c r="I54" s="154">
        <f>SUM(I45:I53)</f>
        <v>0</v>
      </c>
      <c r="J54" s="154">
        <f>SUM(J45:J53)</f>
        <v>0</v>
      </c>
      <c r="K54" s="46"/>
      <c r="L54" s="64"/>
    </row>
    <row r="55" spans="2:12" ht="15.75" x14ac:dyDescent="0.25">
      <c r="B55" s="166" t="s">
        <v>17</v>
      </c>
      <c r="C55" s="47"/>
      <c r="D55" s="6"/>
      <c r="E55" s="6"/>
      <c r="F55" s="20"/>
      <c r="G55" s="20"/>
      <c r="H55" s="20"/>
      <c r="I55" s="20"/>
      <c r="J55" s="20"/>
      <c r="K55" s="47"/>
      <c r="L55" s="65"/>
    </row>
    <row r="56" spans="2:12" ht="45" x14ac:dyDescent="0.2">
      <c r="B56" s="155" t="s">
        <v>2</v>
      </c>
      <c r="C56" s="156" t="s">
        <v>3</v>
      </c>
      <c r="D56" s="156" t="s">
        <v>4</v>
      </c>
      <c r="E56" s="156" t="s">
        <v>5</v>
      </c>
      <c r="F56" s="157" t="s">
        <v>6</v>
      </c>
      <c r="G56" s="157" t="s">
        <v>7</v>
      </c>
      <c r="H56" s="157" t="s">
        <v>8</v>
      </c>
      <c r="I56" s="157" t="s">
        <v>70</v>
      </c>
      <c r="J56" s="157" t="s">
        <v>83</v>
      </c>
      <c r="K56" s="156" t="s">
        <v>9</v>
      </c>
      <c r="L56" s="158" t="s">
        <v>10</v>
      </c>
    </row>
    <row r="57" spans="2:12" x14ac:dyDescent="0.2">
      <c r="B57" s="89"/>
      <c r="C57" s="98"/>
      <c r="D57" s="90"/>
      <c r="E57" s="90"/>
      <c r="F57" s="91"/>
      <c r="G57" s="159">
        <f t="shared" ref="G57" si="11">E57*F57</f>
        <v>0</v>
      </c>
      <c r="H57" s="159">
        <f t="shared" ref="H57:H65" si="12">ROUND(G57*1.2,2)</f>
        <v>0</v>
      </c>
      <c r="I57" s="134"/>
      <c r="J57" s="92"/>
      <c r="K57" s="93"/>
      <c r="L57" s="94"/>
    </row>
    <row r="58" spans="2:12" x14ac:dyDescent="0.2">
      <c r="B58" s="89"/>
      <c r="C58" s="98"/>
      <c r="D58" s="90"/>
      <c r="E58" s="90"/>
      <c r="F58" s="91"/>
      <c r="G58" s="159">
        <f t="shared" ref="G58:G65" si="13">E58*F58</f>
        <v>0</v>
      </c>
      <c r="H58" s="159">
        <f t="shared" si="12"/>
        <v>0</v>
      </c>
      <c r="I58" s="134"/>
      <c r="J58" s="92"/>
      <c r="K58" s="93"/>
      <c r="L58" s="94"/>
    </row>
    <row r="59" spans="2:12" x14ac:dyDescent="0.2">
      <c r="B59" s="89"/>
      <c r="C59" s="98"/>
      <c r="D59" s="90"/>
      <c r="E59" s="90"/>
      <c r="F59" s="91"/>
      <c r="G59" s="159">
        <f t="shared" si="13"/>
        <v>0</v>
      </c>
      <c r="H59" s="159">
        <f t="shared" si="12"/>
        <v>0</v>
      </c>
      <c r="I59" s="134"/>
      <c r="J59" s="92"/>
      <c r="K59" s="93"/>
      <c r="L59" s="94"/>
    </row>
    <row r="60" spans="2:12" x14ac:dyDescent="0.2">
      <c r="B60" s="89"/>
      <c r="C60" s="98"/>
      <c r="D60" s="90"/>
      <c r="E60" s="90"/>
      <c r="F60" s="91"/>
      <c r="G60" s="159">
        <f t="shared" si="13"/>
        <v>0</v>
      </c>
      <c r="H60" s="159">
        <f t="shared" si="12"/>
        <v>0</v>
      </c>
      <c r="I60" s="134"/>
      <c r="J60" s="92"/>
      <c r="K60" s="93"/>
      <c r="L60" s="94"/>
    </row>
    <row r="61" spans="2:12" x14ac:dyDescent="0.2">
      <c r="B61" s="89"/>
      <c r="C61" s="98"/>
      <c r="D61" s="90"/>
      <c r="E61" s="90"/>
      <c r="F61" s="91"/>
      <c r="G61" s="159">
        <f t="shared" si="13"/>
        <v>0</v>
      </c>
      <c r="H61" s="159">
        <f t="shared" si="12"/>
        <v>0</v>
      </c>
      <c r="I61" s="134"/>
      <c r="J61" s="92"/>
      <c r="K61" s="93"/>
      <c r="L61" s="94"/>
    </row>
    <row r="62" spans="2:12" x14ac:dyDescent="0.2">
      <c r="B62" s="89"/>
      <c r="C62" s="98"/>
      <c r="D62" s="90"/>
      <c r="E62" s="90"/>
      <c r="F62" s="91"/>
      <c r="G62" s="159">
        <f t="shared" si="13"/>
        <v>0</v>
      </c>
      <c r="H62" s="159">
        <f t="shared" si="12"/>
        <v>0</v>
      </c>
      <c r="I62" s="134"/>
      <c r="J62" s="92"/>
      <c r="K62" s="93"/>
      <c r="L62" s="94"/>
    </row>
    <row r="63" spans="2:12" x14ac:dyDescent="0.2">
      <c r="B63" s="89"/>
      <c r="C63" s="98"/>
      <c r="D63" s="90"/>
      <c r="E63" s="90"/>
      <c r="F63" s="91"/>
      <c r="G63" s="159">
        <f t="shared" si="13"/>
        <v>0</v>
      </c>
      <c r="H63" s="159">
        <f t="shared" si="12"/>
        <v>0</v>
      </c>
      <c r="I63" s="134"/>
      <c r="J63" s="92"/>
      <c r="K63" s="93"/>
      <c r="L63" s="94"/>
    </row>
    <row r="64" spans="2:12" x14ac:dyDescent="0.2">
      <c r="B64" s="89"/>
      <c r="C64" s="98"/>
      <c r="D64" s="90"/>
      <c r="E64" s="90"/>
      <c r="F64" s="91"/>
      <c r="G64" s="159">
        <f t="shared" si="13"/>
        <v>0</v>
      </c>
      <c r="H64" s="159">
        <f t="shared" si="12"/>
        <v>0</v>
      </c>
      <c r="I64" s="134"/>
      <c r="J64" s="92"/>
      <c r="K64" s="93"/>
      <c r="L64" s="94"/>
    </row>
    <row r="65" spans="2:12" x14ac:dyDescent="0.2">
      <c r="B65" s="89"/>
      <c r="C65" s="98"/>
      <c r="D65" s="90"/>
      <c r="E65" s="90"/>
      <c r="F65" s="91"/>
      <c r="G65" s="159">
        <f t="shared" si="13"/>
        <v>0</v>
      </c>
      <c r="H65" s="159">
        <f t="shared" si="12"/>
        <v>0</v>
      </c>
      <c r="I65" s="134"/>
      <c r="J65" s="92"/>
      <c r="K65" s="93"/>
      <c r="L65" s="94"/>
    </row>
    <row r="66" spans="2:12" ht="13.5" thickBot="1" x14ac:dyDescent="0.25">
      <c r="B66" s="161" t="s">
        <v>23</v>
      </c>
      <c r="C66" s="48"/>
      <c r="D66" s="21"/>
      <c r="E66" s="21"/>
      <c r="F66" s="22"/>
      <c r="G66" s="160">
        <f>SUM(G57:G65)</f>
        <v>0</v>
      </c>
      <c r="H66" s="160">
        <f>SUM(H57:H65)</f>
        <v>0</v>
      </c>
      <c r="I66" s="160">
        <f>SUM(I57:I65)</f>
        <v>0</v>
      </c>
      <c r="J66" s="160">
        <f>SUM(J57:J65)</f>
        <v>0</v>
      </c>
      <c r="K66" s="48"/>
      <c r="L66" s="66"/>
    </row>
    <row r="67" spans="2:12" ht="13.5" thickBot="1" x14ac:dyDescent="0.25"/>
    <row r="68" spans="2:12" ht="29.25" customHeight="1" thickBot="1" x14ac:dyDescent="0.3">
      <c r="B68" s="181" t="s">
        <v>20</v>
      </c>
      <c r="C68" s="182"/>
      <c r="D68" s="182"/>
      <c r="E68" s="182"/>
      <c r="F68" s="183"/>
      <c r="G68" s="73">
        <f>G66+G54+G42+G30+G18</f>
        <v>0</v>
      </c>
      <c r="H68" s="74">
        <f>H66+H54+H42+H30+H18</f>
        <v>0</v>
      </c>
      <c r="I68" s="74">
        <f>I66+I54+I42+I30+I18</f>
        <v>0</v>
      </c>
      <c r="J68" s="74">
        <f>J66+J54+J42+J30+J18</f>
        <v>0</v>
      </c>
      <c r="K68" s="49"/>
      <c r="L68" s="67"/>
    </row>
    <row r="69" spans="2:12" ht="13.5" thickBot="1" x14ac:dyDescent="0.25"/>
    <row r="70" spans="2:12" ht="15.75" x14ac:dyDescent="0.25">
      <c r="B70" s="167" t="s">
        <v>21</v>
      </c>
      <c r="C70" s="50"/>
      <c r="D70" s="7"/>
      <c r="E70" s="7"/>
      <c r="F70" s="14"/>
      <c r="G70" s="14"/>
      <c r="H70" s="14"/>
      <c r="I70" s="14"/>
      <c r="J70" s="14"/>
      <c r="K70" s="50"/>
      <c r="L70" s="68"/>
    </row>
    <row r="71" spans="2:12" ht="60" x14ac:dyDescent="0.2">
      <c r="B71" s="109" t="s">
        <v>2</v>
      </c>
      <c r="C71" s="110" t="s">
        <v>3</v>
      </c>
      <c r="D71" s="110" t="s">
        <v>4</v>
      </c>
      <c r="E71" s="110" t="s">
        <v>5</v>
      </c>
      <c r="F71" s="111" t="s">
        <v>6</v>
      </c>
      <c r="G71" s="111" t="s">
        <v>7</v>
      </c>
      <c r="H71" s="111" t="s">
        <v>8</v>
      </c>
      <c r="I71" s="111" t="s">
        <v>70</v>
      </c>
      <c r="J71" s="111" t="s">
        <v>83</v>
      </c>
      <c r="K71" s="110" t="s">
        <v>9</v>
      </c>
      <c r="L71" s="112" t="s">
        <v>10</v>
      </c>
    </row>
    <row r="72" spans="2:12" ht="25.5" x14ac:dyDescent="0.2">
      <c r="B72" s="72" t="s">
        <v>66</v>
      </c>
      <c r="C72" s="56" t="s">
        <v>33</v>
      </c>
      <c r="D72" s="90"/>
      <c r="E72" s="90"/>
      <c r="F72" s="91"/>
      <c r="G72" s="19">
        <f t="shared" ref="G72" si="14">E72*F72</f>
        <v>0</v>
      </c>
      <c r="H72" s="19">
        <f t="shared" ref="H72:H80" si="15">ROUND(G72*1.2,2)</f>
        <v>0</v>
      </c>
      <c r="I72" s="92"/>
      <c r="J72" s="92"/>
      <c r="K72" s="93"/>
      <c r="L72" s="94"/>
    </row>
    <row r="73" spans="2:12" x14ac:dyDescent="0.2">
      <c r="B73" s="89"/>
      <c r="C73" s="99"/>
      <c r="D73" s="90"/>
      <c r="E73" s="90"/>
      <c r="F73" s="91"/>
      <c r="G73" s="19">
        <f t="shared" ref="G73:G80" si="16">E73*F73</f>
        <v>0</v>
      </c>
      <c r="H73" s="19">
        <f t="shared" si="15"/>
        <v>0</v>
      </c>
      <c r="I73" s="92"/>
      <c r="J73" s="92"/>
      <c r="K73" s="93"/>
      <c r="L73" s="94"/>
    </row>
    <row r="74" spans="2:12" x14ac:dyDescent="0.2">
      <c r="B74" s="89"/>
      <c r="C74" s="99"/>
      <c r="D74" s="90"/>
      <c r="E74" s="90"/>
      <c r="F74" s="91"/>
      <c r="G74" s="19">
        <f t="shared" si="16"/>
        <v>0</v>
      </c>
      <c r="H74" s="19">
        <f t="shared" si="15"/>
        <v>0</v>
      </c>
      <c r="I74" s="92"/>
      <c r="J74" s="92"/>
      <c r="K74" s="93"/>
      <c r="L74" s="94"/>
    </row>
    <row r="75" spans="2:12" x14ac:dyDescent="0.2">
      <c r="B75" s="89"/>
      <c r="C75" s="99"/>
      <c r="D75" s="90"/>
      <c r="E75" s="90"/>
      <c r="F75" s="91"/>
      <c r="G75" s="19">
        <f t="shared" si="16"/>
        <v>0</v>
      </c>
      <c r="H75" s="19">
        <f t="shared" si="15"/>
        <v>0</v>
      </c>
      <c r="I75" s="92"/>
      <c r="J75" s="92"/>
      <c r="K75" s="93"/>
      <c r="L75" s="94"/>
    </row>
    <row r="76" spans="2:12" x14ac:dyDescent="0.2">
      <c r="B76" s="89"/>
      <c r="C76" s="99"/>
      <c r="D76" s="90"/>
      <c r="E76" s="90"/>
      <c r="F76" s="91"/>
      <c r="G76" s="19">
        <f t="shared" si="16"/>
        <v>0</v>
      </c>
      <c r="H76" s="19">
        <f t="shared" si="15"/>
        <v>0</v>
      </c>
      <c r="I76" s="92"/>
      <c r="J76" s="92"/>
      <c r="K76" s="93"/>
      <c r="L76" s="94"/>
    </row>
    <row r="77" spans="2:12" x14ac:dyDescent="0.2">
      <c r="B77" s="89"/>
      <c r="C77" s="99"/>
      <c r="D77" s="90"/>
      <c r="E77" s="90"/>
      <c r="F77" s="91"/>
      <c r="G77" s="19">
        <f t="shared" si="16"/>
        <v>0</v>
      </c>
      <c r="H77" s="19">
        <f t="shared" si="15"/>
        <v>0</v>
      </c>
      <c r="I77" s="92"/>
      <c r="J77" s="92"/>
      <c r="K77" s="93"/>
      <c r="L77" s="94"/>
    </row>
    <row r="78" spans="2:12" x14ac:dyDescent="0.2">
      <c r="B78" s="89"/>
      <c r="C78" s="99"/>
      <c r="D78" s="90"/>
      <c r="E78" s="90"/>
      <c r="F78" s="91"/>
      <c r="G78" s="19">
        <f t="shared" si="16"/>
        <v>0</v>
      </c>
      <c r="H78" s="19">
        <f t="shared" si="15"/>
        <v>0</v>
      </c>
      <c r="I78" s="92"/>
      <c r="J78" s="92"/>
      <c r="K78" s="93"/>
      <c r="L78" s="94"/>
    </row>
    <row r="79" spans="2:12" x14ac:dyDescent="0.2">
      <c r="B79" s="89"/>
      <c r="C79" s="99"/>
      <c r="D79" s="90"/>
      <c r="E79" s="90"/>
      <c r="F79" s="91"/>
      <c r="G79" s="19">
        <f t="shared" si="16"/>
        <v>0</v>
      </c>
      <c r="H79" s="19">
        <f t="shared" si="15"/>
        <v>0</v>
      </c>
      <c r="I79" s="92"/>
      <c r="J79" s="92"/>
      <c r="K79" s="93"/>
      <c r="L79" s="94"/>
    </row>
    <row r="80" spans="2:12" x14ac:dyDescent="0.2">
      <c r="B80" s="89"/>
      <c r="C80" s="99"/>
      <c r="D80" s="90"/>
      <c r="E80" s="90"/>
      <c r="F80" s="91"/>
      <c r="G80" s="19">
        <f t="shared" si="16"/>
        <v>0</v>
      </c>
      <c r="H80" s="19">
        <f t="shared" si="15"/>
        <v>0</v>
      </c>
      <c r="I80" s="92"/>
      <c r="J80" s="92"/>
      <c r="K80" s="93"/>
      <c r="L80" s="94"/>
    </row>
    <row r="81" spans="2:12" ht="26.25" thickBot="1" x14ac:dyDescent="0.25">
      <c r="B81" s="55" t="s">
        <v>22</v>
      </c>
      <c r="C81" s="51"/>
      <c r="D81" s="24"/>
      <c r="E81" s="24"/>
      <c r="F81" s="25"/>
      <c r="G81" s="15">
        <f>SUM(G72:G80)</f>
        <v>0</v>
      </c>
      <c r="H81" s="15">
        <f>SUM(H72:H80)</f>
        <v>0</v>
      </c>
      <c r="I81" s="15">
        <f>SUM(I72:I80)</f>
        <v>0</v>
      </c>
      <c r="J81" s="15">
        <f>SUM(J72:J80)</f>
        <v>0</v>
      </c>
      <c r="K81" s="51"/>
      <c r="L81" s="69"/>
    </row>
    <row r="82" spans="2:12" ht="13.5" thickBot="1" x14ac:dyDescent="0.25"/>
    <row r="83" spans="2:12" ht="29.25" customHeight="1" thickBot="1" x14ac:dyDescent="0.3">
      <c r="B83" s="172" t="s">
        <v>24</v>
      </c>
      <c r="C83" s="173"/>
      <c r="D83" s="173"/>
      <c r="E83" s="173"/>
      <c r="F83" s="174"/>
      <c r="G83" s="75">
        <f>G81</f>
        <v>0</v>
      </c>
      <c r="H83" s="76">
        <f>H81</f>
        <v>0</v>
      </c>
      <c r="I83" s="76">
        <f>I81</f>
        <v>0</v>
      </c>
      <c r="J83" s="76">
        <f>J81</f>
        <v>0</v>
      </c>
      <c r="K83" s="52"/>
      <c r="L83" s="70"/>
    </row>
    <row r="84" spans="2:12" ht="13.5" thickBot="1" x14ac:dyDescent="0.25"/>
    <row r="85" spans="2:12" ht="29.25" customHeight="1" thickBot="1" x14ac:dyDescent="0.3">
      <c r="B85" s="175" t="s">
        <v>25</v>
      </c>
      <c r="C85" s="176"/>
      <c r="D85" s="176"/>
      <c r="E85" s="176"/>
      <c r="F85" s="177"/>
      <c r="G85" s="77">
        <f>G83+G68</f>
        <v>0</v>
      </c>
      <c r="H85" s="78">
        <f>H83+H68</f>
        <v>0</v>
      </c>
      <c r="I85" s="78">
        <f>I83+I68</f>
        <v>0</v>
      </c>
      <c r="J85" s="78">
        <f>J83+J68</f>
        <v>0</v>
      </c>
      <c r="K85" s="53"/>
      <c r="L85" s="71"/>
    </row>
    <row r="86" spans="2:12" ht="13.5" thickBot="1" x14ac:dyDescent="0.25"/>
    <row r="87" spans="2:12" x14ac:dyDescent="0.2">
      <c r="B87" s="106" t="s">
        <v>80</v>
      </c>
      <c r="C87" s="168">
        <v>95</v>
      </c>
    </row>
    <row r="88" spans="2:12" ht="13.5" thickBot="1" x14ac:dyDescent="0.25">
      <c r="B88" s="107" t="s">
        <v>81</v>
      </c>
      <c r="C88" s="108">
        <f>I85*C87/100</f>
        <v>0</v>
      </c>
    </row>
    <row r="91" spans="2:12" x14ac:dyDescent="0.2">
      <c r="B91" s="100"/>
      <c r="K91" s="171"/>
      <c r="L91" s="171"/>
    </row>
    <row r="92" spans="2:12" ht="13.5" customHeight="1" x14ac:dyDescent="0.2">
      <c r="K92" s="171"/>
      <c r="L92" s="171"/>
    </row>
    <row r="94" spans="2:12" x14ac:dyDescent="0.2">
      <c r="B94" s="85"/>
      <c r="C94" s="86"/>
      <c r="D94" s="87"/>
      <c r="E94" s="87"/>
      <c r="F94" s="88"/>
      <c r="G94" s="88"/>
      <c r="H94" s="88"/>
      <c r="I94" s="88"/>
      <c r="J94" s="88"/>
      <c r="K94" s="86"/>
      <c r="L94" s="86"/>
    </row>
    <row r="95" spans="2:12" ht="14.25" customHeight="1" x14ac:dyDescent="0.2">
      <c r="B95" s="169"/>
      <c r="C95" s="169"/>
      <c r="D95" s="169"/>
      <c r="E95" s="169"/>
      <c r="F95" s="169"/>
      <c r="G95" s="169"/>
      <c r="H95" s="169"/>
      <c r="I95" s="169"/>
      <c r="J95" s="169"/>
      <c r="K95" s="169"/>
      <c r="L95" s="169"/>
    </row>
    <row r="96" spans="2:12" ht="15.75" hidden="1" customHeight="1" x14ac:dyDescent="0.2">
      <c r="B96" s="169"/>
      <c r="C96" s="169"/>
      <c r="D96" s="169"/>
      <c r="E96" s="169"/>
      <c r="F96" s="169"/>
      <c r="G96" s="169"/>
      <c r="H96" s="169"/>
      <c r="I96" s="169"/>
      <c r="J96" s="169"/>
      <c r="K96" s="169"/>
      <c r="L96" s="169"/>
    </row>
    <row r="97" spans="2:12" ht="0.75" customHeight="1" x14ac:dyDescent="0.2">
      <c r="B97" s="170"/>
      <c r="C97" s="170"/>
      <c r="D97" s="170"/>
      <c r="E97" s="170"/>
      <c r="F97" s="170"/>
      <c r="G97" s="170"/>
      <c r="H97" s="170"/>
      <c r="I97" s="170"/>
      <c r="J97" s="170"/>
      <c r="K97" s="170"/>
      <c r="L97" s="170"/>
    </row>
    <row r="98" spans="2:12" ht="30.75" hidden="1" customHeight="1" x14ac:dyDescent="0.2">
      <c r="B98" s="170"/>
      <c r="C98" s="170"/>
      <c r="D98" s="170"/>
      <c r="E98" s="170"/>
      <c r="F98" s="170"/>
      <c r="G98" s="170"/>
      <c r="H98" s="170"/>
      <c r="I98" s="170"/>
      <c r="J98" s="170"/>
      <c r="K98" s="170"/>
      <c r="L98" s="170"/>
    </row>
    <row r="99" spans="2:12" ht="30.75" hidden="1" customHeight="1" x14ac:dyDescent="0.2">
      <c r="B99" s="170"/>
      <c r="C99" s="170"/>
      <c r="D99" s="170"/>
      <c r="E99" s="170"/>
      <c r="F99" s="170"/>
      <c r="G99" s="170"/>
      <c r="H99" s="170"/>
      <c r="I99" s="170"/>
      <c r="J99" s="170"/>
      <c r="K99" s="170"/>
      <c r="L99" s="170"/>
    </row>
    <row r="100" spans="2:12" ht="149.25" hidden="1" customHeight="1" x14ac:dyDescent="0.2">
      <c r="B100" s="170"/>
      <c r="C100" s="170"/>
      <c r="D100" s="170"/>
      <c r="E100" s="170"/>
      <c r="F100" s="170"/>
      <c r="G100" s="170"/>
      <c r="H100" s="170"/>
      <c r="I100" s="170"/>
      <c r="J100" s="170"/>
      <c r="K100" s="170"/>
      <c r="L100" s="170"/>
    </row>
  </sheetData>
  <sheetProtection insertRows="0" selectLockedCells="1"/>
  <customSheetViews>
    <customSheetView guid="{1247E39F-E8E7-4C3D-B27E-2D2373E01C46}" scale="130" showPageBreaks="1" showGridLines="0" printArea="1" hiddenColumns="1" view="pageBreakPreview" topLeftCell="A72">
      <selection activeCell="I89" sqref="I89"/>
      <rowBreaks count="2" manualBreakCount="2">
        <brk id="31" max="13" man="1"/>
        <brk id="70" max="13" man="1"/>
      </rowBreaks>
      <colBreaks count="1" manualBreakCount="1">
        <brk id="12" max="93" man="1"/>
      </colBreaks>
      <pageMargins left="0.7" right="0.7" top="0.75" bottom="0.75" header="0.3" footer="0.3"/>
      <pageSetup paperSize="9" scale="66" orientation="landscape" r:id="rId1"/>
    </customSheetView>
  </customSheetViews>
  <mergeCells count="15">
    <mergeCell ref="B83:F83"/>
    <mergeCell ref="B85:F85"/>
    <mergeCell ref="B3:L3"/>
    <mergeCell ref="B95:L95"/>
    <mergeCell ref="B2:L2"/>
    <mergeCell ref="C5:L5"/>
    <mergeCell ref="C6:L6"/>
    <mergeCell ref="B68:F68"/>
    <mergeCell ref="K91:L91"/>
    <mergeCell ref="B96:L96"/>
    <mergeCell ref="B97:L97"/>
    <mergeCell ref="B98:L98"/>
    <mergeCell ref="B100:L100"/>
    <mergeCell ref="K92:L92"/>
    <mergeCell ref="B99:L99"/>
  </mergeCells>
  <dataValidations count="3">
    <dataValidation type="list" allowBlank="1" showInputMessage="1" showErrorMessage="1" sqref="C9:C17 C72:C80 C57:C65 C45:C53 C33:C41 C21:C29">
      <formula1>vydavky</formula1>
    </dataValidation>
    <dataValidation type="list" allowBlank="1" showInputMessage="1" showErrorMessage="1" sqref="K9:K17 K72:K80 K57:K65 K45:K53 K33:K41 K21:K29">
      <formula1>stanovenie_ceny1</formula1>
    </dataValidation>
    <dataValidation type="decimal" allowBlank="1" showInputMessage="1" showErrorMessage="1" sqref="C87">
      <formula1>0</formula1>
      <formula2>95</formula2>
    </dataValidation>
  </dataValidations>
  <pageMargins left="0.7" right="0.7" top="0.75" bottom="0.75" header="0.3" footer="0.3"/>
  <pageSetup paperSize="9" scale="73" fitToHeight="0" orientation="landscape" r:id="rId2"/>
  <rowBreaks count="2" manualBreakCount="2">
    <brk id="30" max="15" man="1"/>
    <brk id="69" max="15" man="1"/>
  </rowBreaks>
  <colBreaks count="1" manualBreakCount="1">
    <brk id="13" max="102" man="1"/>
  </colBreaks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showGridLines="0" topLeftCell="B1" zoomScale="145" zoomScaleNormal="145" zoomScaleSheetLayoutView="130" workbookViewId="0">
      <selection activeCell="D6" sqref="D6"/>
    </sheetView>
  </sheetViews>
  <sheetFormatPr defaultColWidth="0" defaultRowHeight="12.75" zeroHeight="1" x14ac:dyDescent="0.2"/>
  <cols>
    <col min="1" max="1" width="0.7109375" style="1" customWidth="1"/>
    <col min="2" max="2" width="28.42578125" style="1" customWidth="1"/>
    <col min="3" max="3" width="46.7109375" style="1" customWidth="1"/>
    <col min="4" max="4" width="17.28515625" style="1" customWidth="1"/>
    <col min="5" max="5" width="53.7109375" style="1" customWidth="1"/>
    <col min="6" max="6" width="0.7109375" style="1" customWidth="1"/>
    <col min="7" max="16384" width="9.140625" style="1" hidden="1"/>
  </cols>
  <sheetData>
    <row r="1" spans="2:5" ht="3.75" customHeight="1" x14ac:dyDescent="0.2"/>
    <row r="2" spans="2:5" ht="21" customHeight="1" x14ac:dyDescent="0.35">
      <c r="B2" s="178" t="s">
        <v>76</v>
      </c>
      <c r="C2" s="178"/>
      <c r="D2" s="178"/>
      <c r="E2" s="178"/>
    </row>
    <row r="3" spans="2:5" ht="15" customHeight="1" x14ac:dyDescent="0.2"/>
    <row r="4" spans="2:5" x14ac:dyDescent="0.2">
      <c r="B4" s="84" t="s">
        <v>73</v>
      </c>
      <c r="C4" s="84" t="s">
        <v>74</v>
      </c>
      <c r="D4" s="84" t="s">
        <v>75</v>
      </c>
      <c r="E4" s="84" t="s">
        <v>72</v>
      </c>
    </row>
    <row r="5" spans="2:5" x14ac:dyDescent="0.2">
      <c r="B5" s="184" t="s">
        <v>58</v>
      </c>
      <c r="C5" s="184"/>
      <c r="D5" s="79">
        <f>'Podrobný rozpočet'!I85</f>
        <v>0</v>
      </c>
      <c r="E5" s="80"/>
    </row>
    <row r="6" spans="2:5" x14ac:dyDescent="0.2">
      <c r="B6" s="184" t="s">
        <v>59</v>
      </c>
      <c r="C6" s="184"/>
      <c r="D6" s="105">
        <f>'Podrobný rozpočet'!C87/100</f>
        <v>0.95</v>
      </c>
      <c r="E6" s="80"/>
    </row>
    <row r="7" spans="2:5" ht="25.5" x14ac:dyDescent="0.2">
      <c r="B7" s="81" t="s">
        <v>64</v>
      </c>
      <c r="C7" s="81" t="s">
        <v>71</v>
      </c>
      <c r="D7" s="101">
        <f>D5*D6</f>
        <v>0</v>
      </c>
      <c r="E7" s="102" t="str">
        <f>IF(D7&lt;200000,"výška žiadaného NFP je v súlade s podmienkami výzvy a schémy de minimis","výška žiadaného NFP nie je v súlade s podmienkami výzvy a schémy de minimis")</f>
        <v>výška žiadaného NFP je v súlade s podmienkami výzvy a schémy de minimis</v>
      </c>
    </row>
    <row r="8" spans="2:5" x14ac:dyDescent="0.2">
      <c r="B8" s="184" t="s">
        <v>65</v>
      </c>
      <c r="C8" s="184"/>
      <c r="D8" s="101">
        <f>D5-D7</f>
        <v>0</v>
      </c>
      <c r="E8" s="103"/>
    </row>
    <row r="9" spans="2:5" x14ac:dyDescent="0.2">
      <c r="B9" s="82" t="s">
        <v>60</v>
      </c>
      <c r="C9" s="18" t="s">
        <v>61</v>
      </c>
      <c r="D9" s="104" t="e">
        <f>'Podrobný rozpočet'!I30/'Podrobný rozpočet'!I85</f>
        <v>#DIV/0!</v>
      </c>
      <c r="E9" s="102" t="e">
        <f>IF(D9&gt;0.1,"limit stanovený výzvou nie je dodržaný","limit stanovený výzvou je dodržaný")</f>
        <v>#DIV/0!</v>
      </c>
    </row>
    <row r="10" spans="2:5" x14ac:dyDescent="0.2">
      <c r="B10" s="82" t="s">
        <v>62</v>
      </c>
      <c r="C10" s="18" t="s">
        <v>63</v>
      </c>
      <c r="D10" s="104" t="e">
        <f>'Podrobný rozpočet'!I66/'Podrobný rozpočet'!I85</f>
        <v>#DIV/0!</v>
      </c>
      <c r="E10" s="102" t="e">
        <f>IF(D10&gt;0.4,"limit stanovený výzvou nie je dodržaný","limit stanovený výzvou je dodržaný")</f>
        <v>#DIV/0!</v>
      </c>
    </row>
    <row r="11" spans="2:5" x14ac:dyDescent="0.2">
      <c r="B11" s="82" t="s">
        <v>67</v>
      </c>
      <c r="C11" s="83" t="s">
        <v>61</v>
      </c>
      <c r="D11" s="104" t="e">
        <f>'Podrobný rozpočet'!I83/'Podrobný rozpočet'!I85</f>
        <v>#DIV/0!</v>
      </c>
      <c r="E11" s="102" t="e">
        <f>IF(D11&gt;0.1,"limit stanovený výzvou nie je dodržaný","limit stanovený výzvou je dodržaný")</f>
        <v>#DIV/0!</v>
      </c>
    </row>
    <row r="12" spans="2:5" x14ac:dyDescent="0.2">
      <c r="B12" s="82" t="s">
        <v>69</v>
      </c>
      <c r="C12" s="18" t="s">
        <v>68</v>
      </c>
      <c r="D12" s="101">
        <f>'Podrobný rozpočet'!I72</f>
        <v>0</v>
      </c>
      <c r="E12" s="102" t="str">
        <f>IF(D12&gt;500,"limit stanovený výzvou nie je dodržaný","limit stanovený výzvou je dodržaný")</f>
        <v>limit stanovený výzvou je dodržaný</v>
      </c>
    </row>
    <row r="13" spans="2:5" ht="3.75" customHeight="1" x14ac:dyDescent="0.2"/>
    <row r="14" spans="2:5" hidden="1" x14ac:dyDescent="0.2"/>
  </sheetData>
  <sheetProtection sheet="1" objects="1" scenarios="1" selectLockedCells="1"/>
  <customSheetViews>
    <customSheetView guid="{1247E39F-E8E7-4C3D-B27E-2D2373E01C46}" scale="130" showGridLines="0" hiddenRows="1" hiddenColumns="1">
      <selection activeCell="B2" sqref="B2:E2"/>
      <pageMargins left="0.7" right="0.7" top="0.75" bottom="0.75" header="0.3" footer="0.3"/>
    </customSheetView>
  </customSheetViews>
  <mergeCells count="4">
    <mergeCell ref="B5:C5"/>
    <mergeCell ref="B6:C6"/>
    <mergeCell ref="B8:C8"/>
    <mergeCell ref="B2:E2"/>
  </mergeCells>
  <conditionalFormatting sqref="D7">
    <cfRule type="cellIs" dxfId="4" priority="7" operator="greaterThan">
      <formula>200000</formula>
    </cfRule>
  </conditionalFormatting>
  <conditionalFormatting sqref="D10">
    <cfRule type="cellIs" dxfId="3" priority="5" operator="greaterThan">
      <formula>0.4</formula>
    </cfRule>
  </conditionalFormatting>
  <conditionalFormatting sqref="D9">
    <cfRule type="cellIs" dxfId="2" priority="3" operator="greaterThan">
      <formula>0.1</formula>
    </cfRule>
  </conditionalFormatting>
  <conditionalFormatting sqref="D11">
    <cfRule type="cellIs" dxfId="1" priority="2" operator="greaterThan">
      <formula>0.1</formula>
    </cfRule>
  </conditionalFormatting>
  <conditionalFormatting sqref="D12">
    <cfRule type="cellIs" dxfId="0" priority="1" operator="greaterThan">
      <formula>500</formula>
    </cfRule>
  </conditionalFormatting>
  <dataValidations count="1">
    <dataValidation type="decimal" allowBlank="1" showInputMessage="1" showErrorMessage="1" errorTitle="Zle zadaná hodnota" error="Zadajte číslo v intervale od 0 do 100" sqref="D6">
      <formula1>0</formula1>
      <formula2>100</formula2>
    </dataValidation>
  </dataValidations>
  <pageMargins left="0.70866141732283472" right="0.70866141732283472" top="0.74803149606299213" bottom="0.74803149606299213" header="0.31496062992125984" footer="0.31496062992125984"/>
  <pageSetup paperSize="9" scale="89" orientation="landscape" r:id="rId1"/>
  <ignoredErrors>
    <ignoredError sqref="E1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B2" sqref="B2"/>
    </sheetView>
  </sheetViews>
  <sheetFormatPr defaultRowHeight="15" x14ac:dyDescent="0.25"/>
  <cols>
    <col min="1" max="1" width="45" customWidth="1"/>
    <col min="2" max="2" width="66.85546875" customWidth="1"/>
    <col min="3" max="3" width="63.28515625" style="36" customWidth="1"/>
    <col min="7" max="7" width="23.85546875" customWidth="1"/>
    <col min="8" max="8" width="97" style="28" customWidth="1"/>
    <col min="9" max="9" width="97" customWidth="1"/>
  </cols>
  <sheetData>
    <row r="1" spans="1:8" ht="39" x14ac:dyDescent="0.25">
      <c r="A1" s="23" t="s">
        <v>26</v>
      </c>
      <c r="B1" s="37" t="s">
        <v>38</v>
      </c>
    </row>
    <row r="2" spans="1:8" ht="64.5" x14ac:dyDescent="0.25">
      <c r="A2" s="23" t="s">
        <v>28</v>
      </c>
      <c r="B2" s="37" t="s">
        <v>56</v>
      </c>
    </row>
    <row r="3" spans="1:8" ht="39" x14ac:dyDescent="0.25">
      <c r="A3" s="1" t="s">
        <v>27</v>
      </c>
      <c r="B3" s="37" t="s">
        <v>40</v>
      </c>
    </row>
    <row r="4" spans="1:8" ht="26.25" x14ac:dyDescent="0.25">
      <c r="A4" s="1" t="s">
        <v>31</v>
      </c>
      <c r="B4" s="37" t="s">
        <v>57</v>
      </c>
    </row>
    <row r="5" spans="1:8" ht="39" x14ac:dyDescent="0.25">
      <c r="A5" s="23" t="s">
        <v>29</v>
      </c>
      <c r="B5" s="37" t="s">
        <v>49</v>
      </c>
    </row>
    <row r="6" spans="1:8" ht="39" x14ac:dyDescent="0.25">
      <c r="A6" s="1" t="s">
        <v>30</v>
      </c>
      <c r="B6" s="37" t="s">
        <v>50</v>
      </c>
    </row>
    <row r="7" spans="1:8" ht="26.25" x14ac:dyDescent="0.25">
      <c r="A7" s="23" t="s">
        <v>32</v>
      </c>
      <c r="B7" s="37" t="s">
        <v>39</v>
      </c>
    </row>
    <row r="8" spans="1:8" x14ac:dyDescent="0.25">
      <c r="A8" s="23" t="s">
        <v>34</v>
      </c>
    </row>
    <row r="9" spans="1:8" x14ac:dyDescent="0.25">
      <c r="A9" s="1" t="s">
        <v>33</v>
      </c>
    </row>
    <row r="10" spans="1:8" x14ac:dyDescent="0.25">
      <c r="A10" s="23" t="s">
        <v>35</v>
      </c>
    </row>
    <row r="14" spans="1:8" ht="57.75" x14ac:dyDescent="0.25">
      <c r="G14" s="26" t="s">
        <v>36</v>
      </c>
      <c r="H14" s="29" t="s">
        <v>37</v>
      </c>
    </row>
    <row r="15" spans="1:8" ht="29.25" x14ac:dyDescent="0.25">
      <c r="G15" s="26"/>
      <c r="H15" s="30" t="s">
        <v>38</v>
      </c>
    </row>
    <row r="16" spans="1:8" ht="29.25" x14ac:dyDescent="0.25">
      <c r="G16" s="26"/>
      <c r="H16" s="30" t="s">
        <v>39</v>
      </c>
    </row>
    <row r="17" spans="7:8" ht="43.5" x14ac:dyDescent="0.25">
      <c r="G17" s="26"/>
      <c r="H17" s="30" t="s">
        <v>40</v>
      </c>
    </row>
    <row r="18" spans="7:8" x14ac:dyDescent="0.25">
      <c r="G18" s="26"/>
      <c r="H18" s="30" t="s">
        <v>41</v>
      </c>
    </row>
    <row r="19" spans="7:8" x14ac:dyDescent="0.25">
      <c r="G19" s="26"/>
      <c r="H19" s="31"/>
    </row>
    <row r="20" spans="7:8" x14ac:dyDescent="0.25">
      <c r="G20" s="26" t="s">
        <v>42</v>
      </c>
      <c r="H20" s="32" t="s">
        <v>43</v>
      </c>
    </row>
    <row r="21" spans="7:8" x14ac:dyDescent="0.25">
      <c r="G21" s="26"/>
      <c r="H21" s="33"/>
    </row>
    <row r="22" spans="7:8" ht="29.25" x14ac:dyDescent="0.25">
      <c r="G22" s="26" t="s">
        <v>44</v>
      </c>
      <c r="H22" s="30" t="s">
        <v>38</v>
      </c>
    </row>
    <row r="23" spans="7:8" ht="57.75" x14ac:dyDescent="0.25">
      <c r="G23" s="26"/>
      <c r="H23" s="29" t="s">
        <v>37</v>
      </c>
    </row>
    <row r="24" spans="7:8" ht="43.5" x14ac:dyDescent="0.25">
      <c r="G24" s="26"/>
      <c r="H24" s="30" t="s">
        <v>40</v>
      </c>
    </row>
    <row r="25" spans="7:8" x14ac:dyDescent="0.25">
      <c r="G25" s="26"/>
      <c r="H25" s="30" t="s">
        <v>41</v>
      </c>
    </row>
    <row r="26" spans="7:8" x14ac:dyDescent="0.25">
      <c r="G26" s="27"/>
      <c r="H26" s="31"/>
    </row>
    <row r="27" spans="7:8" ht="29.25" x14ac:dyDescent="0.25">
      <c r="G27" s="27" t="s">
        <v>45</v>
      </c>
      <c r="H27" s="30" t="s">
        <v>38</v>
      </c>
    </row>
    <row r="28" spans="7:8" ht="57.75" x14ac:dyDescent="0.25">
      <c r="G28" s="26"/>
      <c r="H28" s="29" t="s">
        <v>37</v>
      </c>
    </row>
    <row r="29" spans="7:8" ht="43.5" x14ac:dyDescent="0.25">
      <c r="G29" s="27"/>
      <c r="H29" s="30" t="s">
        <v>40</v>
      </c>
    </row>
    <row r="30" spans="7:8" x14ac:dyDescent="0.25">
      <c r="G30" s="27"/>
      <c r="H30" s="30" t="s">
        <v>41</v>
      </c>
    </row>
    <row r="31" spans="7:8" x14ac:dyDescent="0.25">
      <c r="G31" s="26"/>
      <c r="H31" s="32"/>
    </row>
    <row r="32" spans="7:8" ht="29.25" x14ac:dyDescent="0.25">
      <c r="G32" s="27" t="s">
        <v>46</v>
      </c>
      <c r="H32" s="30" t="s">
        <v>38</v>
      </c>
    </row>
    <row r="33" spans="7:8" ht="57.75" x14ac:dyDescent="0.25">
      <c r="G33" s="27"/>
      <c r="H33" s="29" t="s">
        <v>37</v>
      </c>
    </row>
    <row r="34" spans="7:8" ht="29.25" x14ac:dyDescent="0.25">
      <c r="G34" s="27"/>
      <c r="H34" s="30" t="s">
        <v>39</v>
      </c>
    </row>
    <row r="35" spans="7:8" ht="43.5" x14ac:dyDescent="0.25">
      <c r="G35" s="27"/>
      <c r="H35" s="30" t="s">
        <v>47</v>
      </c>
    </row>
    <row r="36" spans="7:8" ht="43.5" x14ac:dyDescent="0.25">
      <c r="G36" s="27"/>
      <c r="H36" s="30" t="s">
        <v>40</v>
      </c>
    </row>
    <row r="37" spans="7:8" x14ac:dyDescent="0.25">
      <c r="G37" s="27"/>
      <c r="H37" s="30" t="s">
        <v>41</v>
      </c>
    </row>
    <row r="38" spans="7:8" x14ac:dyDescent="0.25">
      <c r="G38" s="27"/>
      <c r="H38" s="32"/>
    </row>
    <row r="39" spans="7:8" ht="29.25" x14ac:dyDescent="0.25">
      <c r="G39" s="27" t="s">
        <v>48</v>
      </c>
      <c r="H39" s="30" t="s">
        <v>38</v>
      </c>
    </row>
    <row r="40" spans="7:8" ht="29.25" x14ac:dyDescent="0.25">
      <c r="G40" s="27"/>
      <c r="H40" s="30" t="s">
        <v>49</v>
      </c>
    </row>
    <row r="41" spans="7:8" ht="43.5" x14ac:dyDescent="0.25">
      <c r="G41" s="27"/>
      <c r="H41" s="30" t="s">
        <v>50</v>
      </c>
    </row>
    <row r="42" spans="7:8" ht="43.5" x14ac:dyDescent="0.25">
      <c r="G42" s="27"/>
      <c r="H42" s="30" t="s">
        <v>40</v>
      </c>
    </row>
    <row r="43" spans="7:8" x14ac:dyDescent="0.25">
      <c r="G43" s="27"/>
      <c r="H43" s="29" t="s">
        <v>41</v>
      </c>
    </row>
    <row r="44" spans="7:8" x14ac:dyDescent="0.25">
      <c r="G44" s="27"/>
      <c r="H44" s="32"/>
    </row>
    <row r="45" spans="7:8" ht="29.25" x14ac:dyDescent="0.25">
      <c r="G45" s="26" t="s">
        <v>51</v>
      </c>
      <c r="H45" s="34" t="s">
        <v>49</v>
      </c>
    </row>
    <row r="46" spans="7:8" ht="43.5" x14ac:dyDescent="0.25">
      <c r="G46" s="26" t="s">
        <v>52</v>
      </c>
      <c r="H46" s="29" t="s">
        <v>50</v>
      </c>
    </row>
    <row r="47" spans="7:8" x14ac:dyDescent="0.25">
      <c r="G47" s="26"/>
      <c r="H47" s="32"/>
    </row>
    <row r="48" spans="7:8" ht="29.25" x14ac:dyDescent="0.25">
      <c r="G48" s="26" t="s">
        <v>53</v>
      </c>
      <c r="H48" s="34" t="s">
        <v>38</v>
      </c>
    </row>
    <row r="49" spans="7:8" ht="43.5" x14ac:dyDescent="0.25">
      <c r="G49" s="26"/>
      <c r="H49" s="30" t="s">
        <v>40</v>
      </c>
    </row>
    <row r="50" spans="7:8" x14ac:dyDescent="0.25">
      <c r="G50" s="26"/>
      <c r="H50" s="30" t="s">
        <v>41</v>
      </c>
    </row>
    <row r="51" spans="7:8" x14ac:dyDescent="0.25">
      <c r="G51" s="26"/>
      <c r="H51" s="33"/>
    </row>
    <row r="52" spans="7:8" x14ac:dyDescent="0.25">
      <c r="G52" s="26" t="s">
        <v>54</v>
      </c>
      <c r="H52" s="32" t="s">
        <v>43</v>
      </c>
    </row>
    <row r="53" spans="7:8" x14ac:dyDescent="0.25">
      <c r="G53" s="26"/>
      <c r="H53" s="35"/>
    </row>
    <row r="54" spans="7:8" ht="29.25" x14ac:dyDescent="0.25">
      <c r="G54" s="26" t="s">
        <v>55</v>
      </c>
      <c r="H54" s="30" t="s">
        <v>38</v>
      </c>
    </row>
    <row r="55" spans="7:8" ht="43.5" x14ac:dyDescent="0.25">
      <c r="G55" s="26"/>
      <c r="H55" s="30" t="s">
        <v>40</v>
      </c>
    </row>
    <row r="56" spans="7:8" x14ac:dyDescent="0.25">
      <c r="G56" s="26"/>
      <c r="H56" s="30" t="s">
        <v>41</v>
      </c>
    </row>
    <row r="57" spans="7:8" x14ac:dyDescent="0.25">
      <c r="G57" s="26"/>
      <c r="H57" s="32" t="s">
        <v>43</v>
      </c>
    </row>
  </sheetData>
  <sheetProtection sheet="1" objects="1" scenarios="1"/>
  <customSheetViews>
    <customSheetView guid="{1247E39F-E8E7-4C3D-B27E-2D2373E01C46}">
      <selection activeCell="B16" sqref="B16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 x14ac:dyDescent="0.25"/>
  <sheetData/>
  <sheetProtection sheet="1" objects="1" scenarios="1"/>
  <dataValidations count="1">
    <dataValidation type="list" allowBlank="1" showInputMessage="1" showErrorMessage="1" sqref="B3">
      <formula1>"95, 75, 85, 55"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Q7" sqref="Q7"/>
    </sheetView>
  </sheetViews>
  <sheetFormatPr defaultRowHeight="15" x14ac:dyDescent="0.25"/>
  <cols>
    <col min="1" max="1" width="14.5703125" customWidth="1"/>
    <col min="11" max="11" width="55" customWidth="1"/>
  </cols>
  <sheetData>
    <row r="1" spans="1:11" ht="30" customHeight="1" x14ac:dyDescent="0.25">
      <c r="A1" s="85" t="s">
        <v>84</v>
      </c>
      <c r="B1" s="86"/>
      <c r="C1" s="87"/>
      <c r="D1" s="87"/>
      <c r="E1" s="88"/>
      <c r="F1" s="88"/>
      <c r="G1" s="88"/>
      <c r="H1" s="88"/>
      <c r="I1" s="88"/>
      <c r="J1" s="86"/>
      <c r="K1" s="86"/>
    </row>
    <row r="2" spans="1:11" ht="45.75" customHeight="1" x14ac:dyDescent="0.25">
      <c r="A2" s="169" t="s">
        <v>77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</row>
    <row r="3" spans="1:11" ht="37.5" customHeight="1" x14ac:dyDescent="0.25">
      <c r="A3" s="170" t="s">
        <v>88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</row>
    <row r="4" spans="1:11" ht="169.5" customHeight="1" x14ac:dyDescent="0.25">
      <c r="A4" s="170" t="s">
        <v>79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</row>
    <row r="5" spans="1:11" ht="75.75" customHeight="1" x14ac:dyDescent="0.25">
      <c r="A5" s="170" t="s">
        <v>78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</row>
    <row r="6" spans="1:11" ht="50.25" customHeight="1" x14ac:dyDescent="0.25">
      <c r="A6" s="170" t="s">
        <v>89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</row>
    <row r="7" spans="1:11" ht="146.25" customHeight="1" x14ac:dyDescent="0.25">
      <c r="A7" s="170" t="s">
        <v>90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</row>
  </sheetData>
  <mergeCells count="6">
    <mergeCell ref="A7:K7"/>
    <mergeCell ref="A2:K2"/>
    <mergeCell ref="A3:K3"/>
    <mergeCell ref="A4:K4"/>
    <mergeCell ref="A5:K5"/>
    <mergeCell ref="A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5</vt:i4>
      </vt:variant>
    </vt:vector>
  </HeadingPairs>
  <TitlesOfParts>
    <vt:vector size="10" baseType="lpstr">
      <vt:lpstr>Podrobný rozpočet</vt:lpstr>
      <vt:lpstr>Limity</vt:lpstr>
      <vt:lpstr>ciselniky</vt:lpstr>
      <vt:lpstr>intenzita</vt:lpstr>
      <vt:lpstr>komentár k tabuľke</vt:lpstr>
      <vt:lpstr>Limity!Oblasť_tlače</vt:lpstr>
      <vt:lpstr>'Podrobný rozpočet'!Oblasť_tlače</vt:lpstr>
      <vt:lpstr>stanovenie_ceny</vt:lpstr>
      <vt:lpstr>stanovenie_ceny1</vt:lpstr>
      <vt:lpstr>vydavky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Chovancová Ťupeková</dc:creator>
  <cp:lastModifiedBy>Bognárová Lívia</cp:lastModifiedBy>
  <cp:lastPrinted>2019-10-29T10:58:27Z</cp:lastPrinted>
  <dcterms:created xsi:type="dcterms:W3CDTF">2016-05-04T13:03:49Z</dcterms:created>
  <dcterms:modified xsi:type="dcterms:W3CDTF">2019-11-07T13:17:37Z</dcterms:modified>
</cp:coreProperties>
</file>